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T:\00 - Supplier Documentation\Conflict Minerals (inc. CMRT, EMRT &amp; AMRT)\CMRTs\0 - CMRT6.5\TAICOM\"/>
    </mc:Choice>
  </mc:AlternateContent>
  <xr:revisionPtr revIDLastSave="0" documentId="8_{9D87BA27-D0A2-44AB-B95E-E781EA950CE8}"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180" yWindow="-15930" windowWidth="27885" windowHeight="148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5" i="5" s="1"/>
  <c r="C4"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1" i="5"/>
  <c r="E11" i="5"/>
  <c r="V12" i="5"/>
  <c r="E12" i="5"/>
  <c r="X12" i="5" s="1"/>
  <c r="V13" i="5"/>
  <c r="E13" i="5"/>
  <c r="X13" i="5" s="1"/>
  <c r="V14" i="5"/>
  <c r="E14" i="5"/>
  <c r="X14" i="5" s="1"/>
  <c r="V15" i="5"/>
  <c r="E15" i="5"/>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V28" i="5"/>
  <c r="E28" i="5"/>
  <c r="X28" i="5" s="1"/>
  <c r="V29" i="5"/>
  <c r="E29" i="5"/>
  <c r="X29" i="5" s="1"/>
  <c r="V30" i="5"/>
  <c r="E30" i="5"/>
  <c r="X30" i="5" s="1"/>
  <c r="V31" i="5"/>
  <c r="E31" i="5"/>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V44" i="5"/>
  <c r="E44" i="5"/>
  <c r="X44" i="5" s="1"/>
  <c r="V45" i="5"/>
  <c r="E45" i="5"/>
  <c r="X45" i="5" s="1"/>
  <c r="V46" i="5"/>
  <c r="E46" i="5"/>
  <c r="X46" i="5" s="1"/>
  <c r="V47" i="5"/>
  <c r="E47" i="5"/>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V60" i="5"/>
  <c r="E60" i="5"/>
  <c r="X60" i="5" s="1"/>
  <c r="V61" i="5"/>
  <c r="E61" i="5"/>
  <c r="X61" i="5" s="1"/>
  <c r="V62" i="5"/>
  <c r="E62" i="5"/>
  <c r="X62" i="5" s="1"/>
  <c r="V63" i="5"/>
  <c r="E63" i="5"/>
  <c r="X63" i="5" s="1"/>
  <c r="V64" i="5"/>
  <c r="E64" i="5"/>
  <c r="X64" i="5" s="1"/>
  <c r="V65" i="5"/>
  <c r="E65" i="5"/>
  <c r="X65" i="5" s="1"/>
  <c r="V66" i="5"/>
  <c r="E66" i="5"/>
  <c r="X66" i="5" s="1"/>
  <c r="V67" i="5"/>
  <c r="E67" i="5"/>
  <c r="V68" i="5"/>
  <c r="E68" i="5"/>
  <c r="X68" i="5" s="1"/>
  <c r="V69" i="5"/>
  <c r="E69" i="5"/>
  <c r="X69" i="5" s="1"/>
  <c r="V70" i="5"/>
  <c r="E70" i="5"/>
  <c r="X70" i="5" s="1"/>
  <c r="V71" i="5"/>
  <c r="E71" i="5"/>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V84" i="5"/>
  <c r="E84" i="5"/>
  <c r="X84" i="5" s="1"/>
  <c r="V85" i="5"/>
  <c r="E85" i="5"/>
  <c r="X85" i="5" s="1"/>
  <c r="V86" i="5"/>
  <c r="E86" i="5"/>
  <c r="X86" i="5" s="1"/>
  <c r="V87" i="5"/>
  <c r="E87" i="5"/>
  <c r="V88" i="5"/>
  <c r="E88" i="5"/>
  <c r="X88" i="5" s="1"/>
  <c r="V89" i="5"/>
  <c r="E89" i="5"/>
  <c r="X89" i="5" s="1"/>
  <c r="V90" i="5"/>
  <c r="E90" i="5"/>
  <c r="X90" i="5" s="1"/>
  <c r="V91" i="5"/>
  <c r="E91" i="5"/>
  <c r="V92" i="5"/>
  <c r="E92" i="5"/>
  <c r="X92" i="5" s="1"/>
  <c r="V93" i="5"/>
  <c r="E93" i="5"/>
  <c r="X93" i="5" s="1"/>
  <c r="V94" i="5"/>
  <c r="E94" i="5"/>
  <c r="X94" i="5" s="1"/>
  <c r="V95" i="5"/>
  <c r="E95" i="5"/>
  <c r="X95" i="5" s="1"/>
  <c r="V96" i="5"/>
  <c r="E96" i="5"/>
  <c r="X96" i="5" s="1"/>
  <c r="V97" i="5"/>
  <c r="E97" i="5"/>
  <c r="X97" i="5" s="1"/>
  <c r="V98" i="5"/>
  <c r="E98" i="5"/>
  <c r="X98" i="5" s="1"/>
  <c r="V99" i="5"/>
  <c r="E99" i="5"/>
  <c r="V100" i="5"/>
  <c r="E100" i="5"/>
  <c r="X100" i="5" s="1"/>
  <c r="V101" i="5"/>
  <c r="E101" i="5"/>
  <c r="X101" i="5" s="1"/>
  <c r="V102" i="5"/>
  <c r="E102" i="5"/>
  <c r="X102" i="5" s="1"/>
  <c r="V103" i="5"/>
  <c r="E103" i="5"/>
  <c r="V104" i="5"/>
  <c r="E104" i="5"/>
  <c r="X104" i="5" s="1"/>
  <c r="V105" i="5"/>
  <c r="E105" i="5"/>
  <c r="X105" i="5" s="1"/>
  <c r="V106" i="5"/>
  <c r="E106" i="5"/>
  <c r="X106" i="5" s="1"/>
  <c r="V107" i="5"/>
  <c r="E107" i="5"/>
  <c r="X107" i="5" s="1"/>
  <c r="V108" i="5"/>
  <c r="E108" i="5"/>
  <c r="X108" i="5" s="1"/>
  <c r="V109" i="5"/>
  <c r="E109" i="5"/>
  <c r="X109" i="5" s="1"/>
  <c r="V110" i="5"/>
  <c r="E110" i="5"/>
  <c r="X110" i="5" s="1"/>
  <c r="V111" i="5"/>
  <c r="E111" i="5"/>
  <c r="V112" i="5"/>
  <c r="E112" i="5"/>
  <c r="X112" i="5" s="1"/>
  <c r="V113" i="5"/>
  <c r="E113" i="5"/>
  <c r="X113" i="5" s="1"/>
  <c r="V114" i="5"/>
  <c r="E114" i="5"/>
  <c r="X114" i="5" s="1"/>
  <c r="V115" i="5"/>
  <c r="E115" i="5"/>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V136" i="5"/>
  <c r="E136" i="5"/>
  <c r="X136" i="5" s="1"/>
  <c r="V137" i="5"/>
  <c r="E137" i="5"/>
  <c r="X137" i="5" s="1"/>
  <c r="V138" i="5"/>
  <c r="E138" i="5"/>
  <c r="X138" i="5" s="1"/>
  <c r="V139" i="5"/>
  <c r="E139" i="5"/>
  <c r="X139" i="5" s="1"/>
  <c r="V140" i="5"/>
  <c r="E140" i="5"/>
  <c r="X140" i="5" s="1"/>
  <c r="V141" i="5"/>
  <c r="E141" i="5"/>
  <c r="X141" i="5" s="1"/>
  <c r="V142" i="5"/>
  <c r="E142" i="5"/>
  <c r="X142" i="5" s="1"/>
  <c r="V143" i="5"/>
  <c r="E143" i="5"/>
  <c r="V144" i="5"/>
  <c r="E144" i="5"/>
  <c r="X144" i="5" s="1"/>
  <c r="V145" i="5"/>
  <c r="E145" i="5"/>
  <c r="X145" i="5" s="1"/>
  <c r="V146" i="5"/>
  <c r="E146" i="5"/>
  <c r="X146" i="5" s="1"/>
  <c r="V147" i="5"/>
  <c r="E147" i="5"/>
  <c r="X147" i="5" s="1"/>
  <c r="V148" i="5"/>
  <c r="E148" i="5"/>
  <c r="X148" i="5" s="1"/>
  <c r="V149" i="5"/>
  <c r="E149" i="5"/>
  <c r="X149" i="5" s="1"/>
  <c r="V150" i="5"/>
  <c r="E150" i="5"/>
  <c r="X150" i="5" s="1"/>
  <c r="V151" i="5"/>
  <c r="E151" i="5"/>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V164" i="5"/>
  <c r="E164" i="5"/>
  <c r="X164" i="5" s="1"/>
  <c r="V165" i="5"/>
  <c r="E165" i="5"/>
  <c r="X165" i="5" s="1"/>
  <c r="V166" i="5"/>
  <c r="E166" i="5"/>
  <c r="X166" i="5" s="1"/>
  <c r="V167" i="5"/>
  <c r="E167" i="5"/>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V204" i="5"/>
  <c r="E204" i="5"/>
  <c r="X204" i="5" s="1"/>
  <c r="V205" i="5"/>
  <c r="E205" i="5"/>
  <c r="X205" i="5" s="1"/>
  <c r="V206" i="5"/>
  <c r="E206" i="5"/>
  <c r="X206" i="5" s="1"/>
  <c r="V207" i="5"/>
  <c r="E207" i="5"/>
  <c r="V208" i="5"/>
  <c r="E208" i="5"/>
  <c r="X208" i="5" s="1"/>
  <c r="V209" i="5"/>
  <c r="E209" i="5"/>
  <c r="X209" i="5" s="1"/>
  <c r="V210" i="5"/>
  <c r="E210" i="5"/>
  <c r="X210" i="5" s="1"/>
  <c r="V211" i="5"/>
  <c r="E211" i="5"/>
  <c r="V212" i="5"/>
  <c r="E212" i="5"/>
  <c r="X212" i="5" s="1"/>
  <c r="V213" i="5"/>
  <c r="E213" i="5"/>
  <c r="X213" i="5" s="1"/>
  <c r="V214" i="5"/>
  <c r="E214" i="5"/>
  <c r="X214" i="5" s="1"/>
  <c r="V215" i="5"/>
  <c r="E215" i="5"/>
  <c r="V216" i="5"/>
  <c r="E216" i="5"/>
  <c r="X216" i="5" s="1"/>
  <c r="V217" i="5"/>
  <c r="E217" i="5"/>
  <c r="X217" i="5" s="1"/>
  <c r="V218" i="5"/>
  <c r="E218" i="5"/>
  <c r="X218" i="5" s="1"/>
  <c r="V219" i="5"/>
  <c r="E219" i="5"/>
  <c r="X219" i="5" s="1"/>
  <c r="V220" i="5"/>
  <c r="E220" i="5"/>
  <c r="X220" i="5" s="1"/>
  <c r="V221" i="5"/>
  <c r="E221" i="5"/>
  <c r="X221" i="5" s="1"/>
  <c r="V222" i="5"/>
  <c r="E222" i="5"/>
  <c r="X222" i="5" s="1"/>
  <c r="V223" i="5"/>
  <c r="E223" i="5"/>
  <c r="V224" i="5"/>
  <c r="E224" i="5"/>
  <c r="X224" i="5" s="1"/>
  <c r="V225" i="5"/>
  <c r="E225" i="5"/>
  <c r="X225" i="5" s="1"/>
  <c r="V226" i="5"/>
  <c r="E226" i="5"/>
  <c r="X226" i="5" s="1"/>
  <c r="V227" i="5"/>
  <c r="E227" i="5"/>
  <c r="X227" i="5" s="1"/>
  <c r="V228" i="5"/>
  <c r="E228" i="5"/>
  <c r="X228" i="5" s="1"/>
  <c r="V229" i="5"/>
  <c r="E229" i="5"/>
  <c r="X229" i="5" s="1"/>
  <c r="V230" i="5"/>
  <c r="E230" i="5"/>
  <c r="X230" i="5" s="1"/>
  <c r="V231" i="5"/>
  <c r="E231" i="5"/>
  <c r="V232" i="5"/>
  <c r="E232" i="5"/>
  <c r="X232" i="5" s="1"/>
  <c r="V233" i="5"/>
  <c r="E233" i="5"/>
  <c r="X233" i="5" s="1"/>
  <c r="V234" i="5"/>
  <c r="E234" i="5"/>
  <c r="X234" i="5" s="1"/>
  <c r="V235" i="5"/>
  <c r="E235" i="5"/>
  <c r="X235" i="5" s="1"/>
  <c r="V236" i="5"/>
  <c r="E236" i="5"/>
  <c r="X236" i="5" s="1"/>
  <c r="V237" i="5"/>
  <c r="E237" i="5"/>
  <c r="X237" i="5" s="1"/>
  <c r="V238" i="5"/>
  <c r="E238" i="5"/>
  <c r="X238" i="5" s="1"/>
  <c r="V239" i="5"/>
  <c r="E239" i="5"/>
  <c r="V240" i="5"/>
  <c r="E240" i="5"/>
  <c r="X240" i="5" s="1"/>
  <c r="V241" i="5"/>
  <c r="E241" i="5"/>
  <c r="X241" i="5" s="1"/>
  <c r="V242" i="5"/>
  <c r="E242" i="5"/>
  <c r="X242" i="5" s="1"/>
  <c r="V243" i="5"/>
  <c r="E243" i="5"/>
  <c r="V244" i="5"/>
  <c r="E244" i="5"/>
  <c r="X244" i="5" s="1"/>
  <c r="V245" i="5"/>
  <c r="E245" i="5"/>
  <c r="X245" i="5" s="1"/>
  <c r="V246" i="5"/>
  <c r="E246" i="5"/>
  <c r="X246" i="5" s="1"/>
  <c r="V247" i="5"/>
  <c r="E247" i="5"/>
  <c r="X247" i="5" s="1"/>
  <c r="V248" i="5"/>
  <c r="E248" i="5"/>
  <c r="X248" i="5" s="1"/>
  <c r="V249" i="5"/>
  <c r="E249" i="5"/>
  <c r="X249" i="5" s="1"/>
  <c r="V250" i="5"/>
  <c r="E250" i="5"/>
  <c r="X250" i="5" s="1"/>
  <c r="V251" i="5"/>
  <c r="E251" i="5"/>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V280" i="5"/>
  <c r="E280" i="5"/>
  <c r="X280" i="5" s="1"/>
  <c r="V281" i="5"/>
  <c r="E281" i="5"/>
  <c r="X281" i="5" s="1"/>
  <c r="V282" i="5"/>
  <c r="E282" i="5"/>
  <c r="X282" i="5" s="1"/>
  <c r="V283" i="5"/>
  <c r="E283" i="5"/>
  <c r="V284" i="5"/>
  <c r="E284" i="5"/>
  <c r="X284" i="5" s="1"/>
  <c r="V285" i="5"/>
  <c r="E285" i="5"/>
  <c r="X285" i="5" s="1"/>
  <c r="V286" i="5"/>
  <c r="E286" i="5"/>
  <c r="X286" i="5" s="1"/>
  <c r="V287" i="5"/>
  <c r="E287" i="5"/>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V304" i="5"/>
  <c r="E304" i="5"/>
  <c r="X304" i="5" s="1"/>
  <c r="V305" i="5"/>
  <c r="E305" i="5"/>
  <c r="X305" i="5" s="1"/>
  <c r="V306" i="5"/>
  <c r="E306" i="5"/>
  <c r="X306" i="5" s="1"/>
  <c r="V307" i="5"/>
  <c r="E307" i="5"/>
  <c r="X307" i="5" s="1"/>
  <c r="V308" i="5"/>
  <c r="E308" i="5"/>
  <c r="X308" i="5" s="1"/>
  <c r="V309" i="5"/>
  <c r="E309" i="5"/>
  <c r="X309" i="5" s="1"/>
  <c r="V310" i="5"/>
  <c r="E310" i="5"/>
  <c r="X310" i="5" s="1"/>
  <c r="V311" i="5"/>
  <c r="E311" i="5"/>
  <c r="V312" i="5"/>
  <c r="E312" i="5"/>
  <c r="X312" i="5" s="1"/>
  <c r="V313" i="5"/>
  <c r="E313" i="5"/>
  <c r="X313" i="5" s="1"/>
  <c r="V314" i="5"/>
  <c r="E314" i="5"/>
  <c r="X314" i="5" s="1"/>
  <c r="V315" i="5"/>
  <c r="E315" i="5"/>
  <c r="V316" i="5"/>
  <c r="E316" i="5"/>
  <c r="X316" i="5" s="1"/>
  <c r="V317" i="5"/>
  <c r="E317" i="5"/>
  <c r="X317" i="5" s="1"/>
  <c r="V318" i="5"/>
  <c r="E318" i="5"/>
  <c r="X318" i="5" s="1"/>
  <c r="V319" i="5"/>
  <c r="E319" i="5"/>
  <c r="V320" i="5"/>
  <c r="E320" i="5"/>
  <c r="X320" i="5" s="1"/>
  <c r="V321" i="5"/>
  <c r="E321" i="5"/>
  <c r="X321" i="5" s="1"/>
  <c r="V322" i="5"/>
  <c r="E322" i="5"/>
  <c r="X322" i="5" s="1"/>
  <c r="V323" i="5"/>
  <c r="E323" i="5"/>
  <c r="V324" i="5"/>
  <c r="E324" i="5"/>
  <c r="X324" i="5" s="1"/>
  <c r="V325" i="5"/>
  <c r="E325" i="5"/>
  <c r="X325" i="5" s="1"/>
  <c r="V326" i="5"/>
  <c r="E326" i="5"/>
  <c r="X326" i="5" s="1"/>
  <c r="V327" i="5"/>
  <c r="E327" i="5"/>
  <c r="V328" i="5"/>
  <c r="E328" i="5"/>
  <c r="X328" i="5" s="1"/>
  <c r="V329" i="5"/>
  <c r="E329" i="5"/>
  <c r="X329" i="5" s="1"/>
  <c r="V330" i="5"/>
  <c r="E330" i="5"/>
  <c r="X330" i="5" s="1"/>
  <c r="V331" i="5"/>
  <c r="E331" i="5"/>
  <c r="V332" i="5"/>
  <c r="E332" i="5"/>
  <c r="X332" i="5" s="1"/>
  <c r="V333" i="5"/>
  <c r="E333" i="5"/>
  <c r="X333" i="5" s="1"/>
  <c r="V334" i="5"/>
  <c r="E334" i="5"/>
  <c r="X334" i="5" s="1"/>
  <c r="V335" i="5"/>
  <c r="E335" i="5"/>
  <c r="V336" i="5"/>
  <c r="E336" i="5"/>
  <c r="X336" i="5" s="1"/>
  <c r="V337" i="5"/>
  <c r="E337" i="5"/>
  <c r="X337" i="5" s="1"/>
  <c r="V338" i="5"/>
  <c r="E338" i="5"/>
  <c r="X338" i="5" s="1"/>
  <c r="V339" i="5"/>
  <c r="E339" i="5"/>
  <c r="V340" i="5"/>
  <c r="E340" i="5"/>
  <c r="X340" i="5" s="1"/>
  <c r="V341" i="5"/>
  <c r="E341" i="5"/>
  <c r="X341" i="5" s="1"/>
  <c r="V342" i="5"/>
  <c r="E342" i="5"/>
  <c r="X342" i="5" s="1"/>
  <c r="V343" i="5"/>
  <c r="E343" i="5"/>
  <c r="V344" i="5"/>
  <c r="E344" i="5"/>
  <c r="X344" i="5" s="1"/>
  <c r="V345" i="5"/>
  <c r="E345" i="5"/>
  <c r="X345" i="5" s="1"/>
  <c r="V346" i="5"/>
  <c r="E346" i="5"/>
  <c r="X346" i="5" s="1"/>
  <c r="V347" i="5"/>
  <c r="E347" i="5"/>
  <c r="V348" i="5"/>
  <c r="E348" i="5"/>
  <c r="X348" i="5" s="1"/>
  <c r="V349" i="5"/>
  <c r="E349" i="5"/>
  <c r="X349" i="5" s="1"/>
  <c r="V350" i="5"/>
  <c r="E350" i="5"/>
  <c r="X350" i="5" s="1"/>
  <c r="V351" i="5"/>
  <c r="E351" i="5"/>
  <c r="X351" i="5" s="1"/>
  <c r="V352" i="5"/>
  <c r="E352" i="5"/>
  <c r="X352" i="5" s="1"/>
  <c r="V353" i="5"/>
  <c r="E353" i="5"/>
  <c r="X353" i="5" s="1"/>
  <c r="V354" i="5"/>
  <c r="E354" i="5"/>
  <c r="X354" i="5" s="1"/>
  <c r="V355" i="5"/>
  <c r="E355" i="5"/>
  <c r="V356" i="5"/>
  <c r="E356" i="5"/>
  <c r="X356" i="5" s="1"/>
  <c r="V357" i="5"/>
  <c r="E357" i="5"/>
  <c r="X357" i="5" s="1"/>
  <c r="V358" i="5"/>
  <c r="E358" i="5"/>
  <c r="X358" i="5" s="1"/>
  <c r="V359" i="5"/>
  <c r="E359" i="5"/>
  <c r="V360" i="5"/>
  <c r="E360" i="5"/>
  <c r="X360" i="5" s="1"/>
  <c r="V361" i="5"/>
  <c r="E361" i="5"/>
  <c r="X361" i="5" s="1"/>
  <c r="V362" i="5"/>
  <c r="E362" i="5"/>
  <c r="X362" i="5" s="1"/>
  <c r="V363" i="5"/>
  <c r="E363" i="5"/>
  <c r="X363" i="5" s="1"/>
  <c r="V364" i="5"/>
  <c r="E364" i="5"/>
  <c r="X364" i="5" s="1"/>
  <c r="V365" i="5"/>
  <c r="E365" i="5"/>
  <c r="X365" i="5" s="1"/>
  <c r="V366" i="5"/>
  <c r="E366" i="5"/>
  <c r="X366" i="5" s="1"/>
  <c r="V367" i="5"/>
  <c r="E367" i="5"/>
  <c r="V368" i="5"/>
  <c r="E368" i="5"/>
  <c r="X368" i="5" s="1"/>
  <c r="V369" i="5"/>
  <c r="E369" i="5"/>
  <c r="X369" i="5" s="1"/>
  <c r="V370" i="5"/>
  <c r="E370" i="5"/>
  <c r="X370" i="5" s="1"/>
  <c r="V371" i="5"/>
  <c r="E371" i="5"/>
  <c r="V372" i="5"/>
  <c r="E372" i="5"/>
  <c r="X372" i="5" s="1"/>
  <c r="V373" i="5"/>
  <c r="E373" i="5"/>
  <c r="X373" i="5" s="1"/>
  <c r="V374" i="5"/>
  <c r="E374" i="5"/>
  <c r="X374" i="5" s="1"/>
  <c r="V375" i="5"/>
  <c r="E375" i="5"/>
  <c r="V376" i="5"/>
  <c r="E376" i="5"/>
  <c r="X376" i="5" s="1"/>
  <c r="V377" i="5"/>
  <c r="E377" i="5"/>
  <c r="X377" i="5" s="1"/>
  <c r="V378" i="5"/>
  <c r="E378" i="5"/>
  <c r="X378" i="5" s="1"/>
  <c r="V379" i="5"/>
  <c r="E379" i="5"/>
  <c r="X379" i="5" s="1"/>
  <c r="V380" i="5"/>
  <c r="E380" i="5"/>
  <c r="X380" i="5" s="1"/>
  <c r="V381" i="5"/>
  <c r="E381" i="5"/>
  <c r="X381" i="5" s="1"/>
  <c r="V382" i="5"/>
  <c r="E382" i="5"/>
  <c r="X382" i="5" s="1"/>
  <c r="V383" i="5"/>
  <c r="E383" i="5"/>
  <c r="V384" i="5"/>
  <c r="E384" i="5"/>
  <c r="X384" i="5" s="1"/>
  <c r="V385" i="5"/>
  <c r="E385" i="5"/>
  <c r="X385" i="5" s="1"/>
  <c r="V386" i="5"/>
  <c r="E386" i="5"/>
  <c r="X386" i="5" s="1"/>
  <c r="V387" i="5"/>
  <c r="E387" i="5"/>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X401" i="5" s="1"/>
  <c r="V402" i="5"/>
  <c r="E402" i="5"/>
  <c r="X402" i="5" s="1"/>
  <c r="V403" i="5"/>
  <c r="E403" i="5"/>
  <c r="V404" i="5"/>
  <c r="E404" i="5"/>
  <c r="X404" i="5" s="1"/>
  <c r="V405" i="5"/>
  <c r="E405" i="5"/>
  <c r="X405" i="5" s="1"/>
  <c r="V406" i="5"/>
  <c r="E406" i="5"/>
  <c r="X406" i="5" s="1"/>
  <c r="V407" i="5"/>
  <c r="E407" i="5"/>
  <c r="V408" i="5"/>
  <c r="E408" i="5"/>
  <c r="X408" i="5" s="1"/>
  <c r="V409" i="5"/>
  <c r="E409" i="5"/>
  <c r="X409" i="5" s="1"/>
  <c r="V410" i="5"/>
  <c r="E410" i="5"/>
  <c r="X410" i="5" s="1"/>
  <c r="V411" i="5"/>
  <c r="E411" i="5"/>
  <c r="V412" i="5"/>
  <c r="E412" i="5"/>
  <c r="X412" i="5" s="1"/>
  <c r="V413" i="5"/>
  <c r="E413" i="5"/>
  <c r="X413" i="5" s="1"/>
  <c r="V414" i="5"/>
  <c r="E414" i="5"/>
  <c r="X414" i="5" s="1"/>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V424" i="5"/>
  <c r="E424" i="5"/>
  <c r="X424" i="5" s="1"/>
  <c r="V425" i="5"/>
  <c r="E425" i="5"/>
  <c r="X425" i="5" s="1"/>
  <c r="V426" i="5"/>
  <c r="E426" i="5"/>
  <c r="X426" i="5" s="1"/>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X442" i="5" s="1"/>
  <c r="V443" i="5"/>
  <c r="E443" i="5"/>
  <c r="V444" i="5"/>
  <c r="E444" i="5"/>
  <c r="X444" i="5" s="1"/>
  <c r="V445" i="5"/>
  <c r="E445" i="5"/>
  <c r="X445" i="5" s="1"/>
  <c r="V446" i="5"/>
  <c r="E446" i="5"/>
  <c r="X446" i="5" s="1"/>
  <c r="V447" i="5"/>
  <c r="E447" i="5"/>
  <c r="V448" i="5"/>
  <c r="E448" i="5"/>
  <c r="X448" i="5" s="1"/>
  <c r="V449" i="5"/>
  <c r="E449" i="5"/>
  <c r="X449" i="5" s="1"/>
  <c r="V450" i="5"/>
  <c r="E450" i="5"/>
  <c r="X450" i="5" s="1"/>
  <c r="V451" i="5"/>
  <c r="E451" i="5"/>
  <c r="V452" i="5"/>
  <c r="E452" i="5"/>
  <c r="X452" i="5" s="1"/>
  <c r="V453" i="5"/>
  <c r="E453" i="5"/>
  <c r="X453" i="5" s="1"/>
  <c r="V454" i="5"/>
  <c r="E454" i="5"/>
  <c r="X454" i="5" s="1"/>
  <c r="V455" i="5"/>
  <c r="E455" i="5"/>
  <c r="X455" i="5" s="1"/>
  <c r="V456" i="5"/>
  <c r="E456" i="5"/>
  <c r="X456" i="5" s="1"/>
  <c r="V457" i="5"/>
  <c r="E457" i="5"/>
  <c r="X457" i="5" s="1"/>
  <c r="V458" i="5"/>
  <c r="E458" i="5"/>
  <c r="X458" i="5" s="1"/>
  <c r="V459" i="5"/>
  <c r="E459" i="5"/>
  <c r="V460" i="5"/>
  <c r="E460" i="5"/>
  <c r="X460" i="5" s="1"/>
  <c r="V461" i="5"/>
  <c r="E461" i="5"/>
  <c r="X461" i="5" s="1"/>
  <c r="V462" i="5"/>
  <c r="E462" i="5"/>
  <c r="X462" i="5" s="1"/>
  <c r="V463" i="5"/>
  <c r="E463" i="5"/>
  <c r="V464" i="5"/>
  <c r="E464" i="5"/>
  <c r="X464" i="5" s="1"/>
  <c r="V465" i="5"/>
  <c r="E465" i="5"/>
  <c r="X465" i="5" s="1"/>
  <c r="V466" i="5"/>
  <c r="E466" i="5"/>
  <c r="X466" i="5" s="1"/>
  <c r="V467" i="5"/>
  <c r="E467" i="5"/>
  <c r="V468" i="5"/>
  <c r="E468" i="5"/>
  <c r="X468" i="5" s="1"/>
  <c r="V469" i="5"/>
  <c r="E469" i="5"/>
  <c r="X469" i="5" s="1"/>
  <c r="V470" i="5"/>
  <c r="E470" i="5"/>
  <c r="X470" i="5" s="1"/>
  <c r="V471" i="5"/>
  <c r="E471" i="5"/>
  <c r="X471" i="5" s="1"/>
  <c r="V472" i="5"/>
  <c r="E472" i="5"/>
  <c r="X472" i="5" s="1"/>
  <c r="V473" i="5"/>
  <c r="E473" i="5"/>
  <c r="X473" i="5" s="1"/>
  <c r="V474" i="5"/>
  <c r="E474" i="5"/>
  <c r="X474" i="5" s="1"/>
  <c r="V475" i="5"/>
  <c r="E475" i="5"/>
  <c r="V476" i="5"/>
  <c r="E476" i="5"/>
  <c r="X476" i="5" s="1"/>
  <c r="V477" i="5"/>
  <c r="E477" i="5"/>
  <c r="X477" i="5" s="1"/>
  <c r="V478" i="5"/>
  <c r="E478" i="5"/>
  <c r="X478" i="5" s="1"/>
  <c r="V479" i="5"/>
  <c r="E479" i="5"/>
  <c r="X479" i="5" s="1"/>
  <c r="V480" i="5"/>
  <c r="E480" i="5"/>
  <c r="X480" i="5" s="1"/>
  <c r="V481" i="5"/>
  <c r="E481" i="5"/>
  <c r="X481" i="5" s="1"/>
  <c r="V482" i="5"/>
  <c r="E482" i="5"/>
  <c r="X482" i="5" s="1"/>
  <c r="V483" i="5"/>
  <c r="E483" i="5"/>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V500" i="5"/>
  <c r="E500" i="5"/>
  <c r="X500" i="5" s="1"/>
  <c r="V501" i="5"/>
  <c r="E501" i="5"/>
  <c r="X501" i="5" s="1"/>
  <c r="V502" i="5"/>
  <c r="E502" i="5"/>
  <c r="X502" i="5" s="1"/>
  <c r="V503" i="5"/>
  <c r="E503" i="5"/>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V556" i="5"/>
  <c r="E556" i="5"/>
  <c r="X556" i="5" s="1"/>
  <c r="V557" i="5"/>
  <c r="E557" i="5"/>
  <c r="X557" i="5" s="1"/>
  <c r="V558" i="5"/>
  <c r="E558" i="5"/>
  <c r="X558" i="5" s="1"/>
  <c r="V559" i="5"/>
  <c r="E559" i="5"/>
  <c r="V560" i="5"/>
  <c r="E560" i="5"/>
  <c r="X560" i="5" s="1"/>
  <c r="V561" i="5"/>
  <c r="E561" i="5"/>
  <c r="X561" i="5" s="1"/>
  <c r="V562" i="5"/>
  <c r="E562" i="5"/>
  <c r="X562" i="5" s="1"/>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X574" i="5" s="1"/>
  <c r="V575" i="5"/>
  <c r="E575" i="5"/>
  <c r="V576" i="5"/>
  <c r="E576" i="5"/>
  <c r="X576" i="5" s="1"/>
  <c r="V577" i="5"/>
  <c r="E577" i="5"/>
  <c r="X577" i="5" s="1"/>
  <c r="V578" i="5"/>
  <c r="E578" i="5"/>
  <c r="X578" i="5" s="1"/>
  <c r="V579" i="5"/>
  <c r="E579" i="5"/>
  <c r="V580" i="5"/>
  <c r="E580" i="5"/>
  <c r="X580" i="5" s="1"/>
  <c r="V581" i="5"/>
  <c r="E581" i="5"/>
  <c r="X581" i="5" s="1"/>
  <c r="V582" i="5"/>
  <c r="E582" i="5"/>
  <c r="X582" i="5" s="1"/>
  <c r="V583" i="5"/>
  <c r="E583" i="5"/>
  <c r="V584" i="5"/>
  <c r="E584" i="5"/>
  <c r="X584" i="5" s="1"/>
  <c r="V585" i="5"/>
  <c r="E585" i="5"/>
  <c r="X585" i="5" s="1"/>
  <c r="V586" i="5"/>
  <c r="E586" i="5"/>
  <c r="X586" i="5" s="1"/>
  <c r="V587" i="5"/>
  <c r="E587" i="5"/>
  <c r="V588" i="5"/>
  <c r="E588" i="5"/>
  <c r="X588" i="5" s="1"/>
  <c r="V589" i="5"/>
  <c r="E589" i="5"/>
  <c r="X589" i="5" s="1"/>
  <c r="V590" i="5"/>
  <c r="E590" i="5"/>
  <c r="X590" i="5" s="1"/>
  <c r="V591" i="5"/>
  <c r="E591" i="5"/>
  <c r="V592" i="5"/>
  <c r="E592" i="5"/>
  <c r="X592" i="5" s="1"/>
  <c r="V593" i="5"/>
  <c r="E593" i="5"/>
  <c r="X593" i="5" s="1"/>
  <c r="V594" i="5"/>
  <c r="E594" i="5"/>
  <c r="X594" i="5" s="1"/>
  <c r="V595" i="5"/>
  <c r="E595" i="5"/>
  <c r="V596" i="5"/>
  <c r="E596" i="5"/>
  <c r="X596" i="5" s="1"/>
  <c r="V597" i="5"/>
  <c r="E597" i="5"/>
  <c r="X597" i="5" s="1"/>
  <c r="V598" i="5"/>
  <c r="E598" i="5"/>
  <c r="X598" i="5" s="1"/>
  <c r="V599" i="5"/>
  <c r="E599" i="5"/>
  <c r="V600" i="5"/>
  <c r="E600" i="5"/>
  <c r="X600" i="5" s="1"/>
  <c r="V601" i="5"/>
  <c r="E601" i="5"/>
  <c r="X601" i="5" s="1"/>
  <c r="V602" i="5"/>
  <c r="E602" i="5"/>
  <c r="X602" i="5" s="1"/>
  <c r="V603" i="5"/>
  <c r="E603" i="5"/>
  <c r="V604" i="5"/>
  <c r="E604" i="5"/>
  <c r="X604" i="5" s="1"/>
  <c r="V605" i="5"/>
  <c r="E605" i="5"/>
  <c r="X605" i="5" s="1"/>
  <c r="V606" i="5"/>
  <c r="E606" i="5"/>
  <c r="X606" i="5" s="1"/>
  <c r="V607" i="5"/>
  <c r="E607" i="5"/>
  <c r="V608" i="5"/>
  <c r="E608" i="5"/>
  <c r="X608" i="5" s="1"/>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X624" i="5" s="1"/>
  <c r="V625" i="5"/>
  <c r="E625" i="5"/>
  <c r="X625" i="5" s="1"/>
  <c r="V626" i="5"/>
  <c r="E626" i="5"/>
  <c r="X626" i="5" s="1"/>
  <c r="V627" i="5"/>
  <c r="E627" i="5"/>
  <c r="X627" i="5" s="1"/>
  <c r="V628" i="5"/>
  <c r="E628" i="5"/>
  <c r="X628" i="5" s="1"/>
  <c r="V629" i="5"/>
  <c r="E629" i="5"/>
  <c r="X629" i="5" s="1"/>
  <c r="V630" i="5"/>
  <c r="E630" i="5"/>
  <c r="X630" i="5" s="1"/>
  <c r="V631" i="5"/>
  <c r="E631" i="5"/>
  <c r="V632" i="5"/>
  <c r="E632" i="5"/>
  <c r="X632" i="5" s="1"/>
  <c r="V633" i="5"/>
  <c r="E633" i="5"/>
  <c r="X633" i="5" s="1"/>
  <c r="V634" i="5"/>
  <c r="E634" i="5"/>
  <c r="X634" i="5" s="1"/>
  <c r="V635" i="5"/>
  <c r="E635" i="5"/>
  <c r="V636" i="5"/>
  <c r="E636" i="5"/>
  <c r="X636" i="5" s="1"/>
  <c r="V637" i="5"/>
  <c r="E637" i="5"/>
  <c r="X637" i="5" s="1"/>
  <c r="V638" i="5"/>
  <c r="E638" i="5"/>
  <c r="X638" i="5" s="1"/>
  <c r="V639" i="5"/>
  <c r="E639" i="5"/>
  <c r="V640" i="5"/>
  <c r="E640" i="5"/>
  <c r="X640" i="5" s="1"/>
  <c r="V641" i="5"/>
  <c r="E641" i="5"/>
  <c r="X641" i="5" s="1"/>
  <c r="V642" i="5"/>
  <c r="E642" i="5"/>
  <c r="X642" i="5" s="1"/>
  <c r="V643" i="5"/>
  <c r="E643" i="5"/>
  <c r="V644" i="5"/>
  <c r="E644" i="5"/>
  <c r="X644" i="5" s="1"/>
  <c r="V645" i="5"/>
  <c r="E645" i="5"/>
  <c r="X645" i="5" s="1"/>
  <c r="V646" i="5"/>
  <c r="E646" i="5"/>
  <c r="X646" i="5" s="1"/>
  <c r="V647" i="5"/>
  <c r="E647" i="5"/>
  <c r="V648" i="5"/>
  <c r="E648" i="5"/>
  <c r="X648" i="5" s="1"/>
  <c r="V649" i="5"/>
  <c r="E649" i="5"/>
  <c r="X649" i="5" s="1"/>
  <c r="V650" i="5"/>
  <c r="E650" i="5"/>
  <c r="X650" i="5" s="1"/>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X660" i="5" s="1"/>
  <c r="V661" i="5"/>
  <c r="E661" i="5"/>
  <c r="X661" i="5" s="1"/>
  <c r="V662" i="5"/>
  <c r="E662" i="5"/>
  <c r="X662" i="5" s="1"/>
  <c r="V663" i="5"/>
  <c r="E663" i="5"/>
  <c r="V664" i="5"/>
  <c r="E664" i="5"/>
  <c r="X664" i="5" s="1"/>
  <c r="V665" i="5"/>
  <c r="E665" i="5"/>
  <c r="X665" i="5" s="1"/>
  <c r="V666" i="5"/>
  <c r="E666" i="5"/>
  <c r="X666" i="5" s="1"/>
  <c r="V667" i="5"/>
  <c r="E667" i="5"/>
  <c r="V668" i="5"/>
  <c r="E668" i="5"/>
  <c r="X668" i="5" s="1"/>
  <c r="V669" i="5"/>
  <c r="E669" i="5"/>
  <c r="X669" i="5" s="1"/>
  <c r="V670" i="5"/>
  <c r="E670" i="5"/>
  <c r="X670" i="5" s="1"/>
  <c r="V671" i="5"/>
  <c r="E671" i="5"/>
  <c r="V672" i="5"/>
  <c r="E672" i="5"/>
  <c r="X672" i="5" s="1"/>
  <c r="V673" i="5"/>
  <c r="E673" i="5"/>
  <c r="X673" i="5" s="1"/>
  <c r="V674" i="5"/>
  <c r="E674" i="5"/>
  <c r="X674" i="5" s="1"/>
  <c r="V675" i="5"/>
  <c r="E675" i="5"/>
  <c r="V676" i="5"/>
  <c r="E676" i="5"/>
  <c r="X676" i="5" s="1"/>
  <c r="V677" i="5"/>
  <c r="E677" i="5"/>
  <c r="X677" i="5" s="1"/>
  <c r="V678" i="5"/>
  <c r="E678" i="5"/>
  <c r="X678" i="5" s="1"/>
  <c r="V679" i="5"/>
  <c r="E679" i="5"/>
  <c r="V680" i="5"/>
  <c r="E680" i="5"/>
  <c r="X680" i="5" s="1"/>
  <c r="V681" i="5"/>
  <c r="E681" i="5"/>
  <c r="X681" i="5" s="1"/>
  <c r="V682" i="5"/>
  <c r="E682" i="5"/>
  <c r="X682" i="5" s="1"/>
  <c r="V683" i="5"/>
  <c r="E683" i="5"/>
  <c r="X683" i="5" s="1"/>
  <c r="V684" i="5"/>
  <c r="E684" i="5"/>
  <c r="X684" i="5" s="1"/>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X696" i="5" s="1"/>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V708" i="5"/>
  <c r="E708" i="5"/>
  <c r="X708" i="5" s="1"/>
  <c r="V709" i="5"/>
  <c r="E709" i="5"/>
  <c r="X709" i="5" s="1"/>
  <c r="V710" i="5"/>
  <c r="E710" i="5"/>
  <c r="X710" i="5" s="1"/>
  <c r="V711" i="5"/>
  <c r="E711" i="5"/>
  <c r="V712" i="5"/>
  <c r="E712" i="5"/>
  <c r="X712" i="5" s="1"/>
  <c r="V713" i="5"/>
  <c r="E713" i="5"/>
  <c r="X713" i="5" s="1"/>
  <c r="V714" i="5"/>
  <c r="E714" i="5"/>
  <c r="X714" i="5" s="1"/>
  <c r="V715" i="5"/>
  <c r="E715" i="5"/>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V748" i="5"/>
  <c r="E748" i="5"/>
  <c r="X748" i="5" s="1"/>
  <c r="V749" i="5"/>
  <c r="E749" i="5"/>
  <c r="X749" i="5" s="1"/>
  <c r="V750" i="5"/>
  <c r="E750" i="5"/>
  <c r="X750" i="5" s="1"/>
  <c r="V751" i="5"/>
  <c r="E751" i="5"/>
  <c r="V752" i="5"/>
  <c r="E752" i="5"/>
  <c r="X752" i="5" s="1"/>
  <c r="V753" i="5"/>
  <c r="E753" i="5"/>
  <c r="X753" i="5" s="1"/>
  <c r="V754" i="5"/>
  <c r="E754" i="5"/>
  <c r="X754" i="5" s="1"/>
  <c r="V755" i="5"/>
  <c r="E755" i="5"/>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V768" i="5"/>
  <c r="E768" i="5"/>
  <c r="X768" i="5" s="1"/>
  <c r="V769" i="5"/>
  <c r="E769" i="5"/>
  <c r="X769" i="5" s="1"/>
  <c r="V770" i="5"/>
  <c r="E770" i="5"/>
  <c r="X770" i="5" s="1"/>
  <c r="V771" i="5"/>
  <c r="E771" i="5"/>
  <c r="V772" i="5"/>
  <c r="E772" i="5"/>
  <c r="X772" i="5" s="1"/>
  <c r="V773" i="5"/>
  <c r="E773" i="5"/>
  <c r="X773" i="5" s="1"/>
  <c r="V774" i="5"/>
  <c r="E774" i="5"/>
  <c r="X774" i="5" s="1"/>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V792" i="5"/>
  <c r="E792" i="5"/>
  <c r="X792" i="5" s="1"/>
  <c r="V793" i="5"/>
  <c r="E793" i="5"/>
  <c r="X793" i="5" s="1"/>
  <c r="V794" i="5"/>
  <c r="E794" i="5"/>
  <c r="X794" i="5" s="1"/>
  <c r="V795" i="5"/>
  <c r="E795" i="5"/>
  <c r="V796" i="5"/>
  <c r="E796" i="5"/>
  <c r="X796" i="5" s="1"/>
  <c r="V797" i="5"/>
  <c r="E797" i="5"/>
  <c r="X797" i="5" s="1"/>
  <c r="V798" i="5"/>
  <c r="E798" i="5"/>
  <c r="X798" i="5" s="1"/>
  <c r="V799" i="5"/>
  <c r="E799" i="5"/>
  <c r="V800" i="5"/>
  <c r="E800" i="5"/>
  <c r="X800" i="5" s="1"/>
  <c r="V801" i="5"/>
  <c r="E801" i="5"/>
  <c r="X801" i="5" s="1"/>
  <c r="V802" i="5"/>
  <c r="E802" i="5"/>
  <c r="X802" i="5" s="1"/>
  <c r="V803" i="5"/>
  <c r="E803" i="5"/>
  <c r="V804" i="5"/>
  <c r="E804" i="5"/>
  <c r="X804" i="5" s="1"/>
  <c r="V805" i="5"/>
  <c r="E805" i="5"/>
  <c r="X805" i="5" s="1"/>
  <c r="V806" i="5"/>
  <c r="E806" i="5"/>
  <c r="X806" i="5" s="1"/>
  <c r="V807" i="5"/>
  <c r="E807" i="5"/>
  <c r="X807" i="5" s="1"/>
  <c r="V808" i="5"/>
  <c r="E808" i="5"/>
  <c r="X808" i="5" s="1"/>
  <c r="V809" i="5"/>
  <c r="E809" i="5"/>
  <c r="X809" i="5" s="1"/>
  <c r="V810" i="5"/>
  <c r="E810" i="5"/>
  <c r="X810" i="5" s="1"/>
  <c r="V811" i="5"/>
  <c r="E811" i="5"/>
  <c r="V812" i="5"/>
  <c r="E812" i="5"/>
  <c r="X812" i="5" s="1"/>
  <c r="V813" i="5"/>
  <c r="E813" i="5"/>
  <c r="X813" i="5" s="1"/>
  <c r="V814" i="5"/>
  <c r="E814" i="5"/>
  <c r="X814" i="5" s="1"/>
  <c r="V815" i="5"/>
  <c r="E815" i="5"/>
  <c r="X815" i="5" s="1"/>
  <c r="V816" i="5"/>
  <c r="E816" i="5"/>
  <c r="X816" i="5" s="1"/>
  <c r="V817" i="5"/>
  <c r="E817" i="5"/>
  <c r="X817" i="5" s="1"/>
  <c r="V818" i="5"/>
  <c r="E818" i="5"/>
  <c r="X818" i="5" s="1"/>
  <c r="V819" i="5"/>
  <c r="E819" i="5"/>
  <c r="V820" i="5"/>
  <c r="E820" i="5"/>
  <c r="X820" i="5" s="1"/>
  <c r="V821" i="5"/>
  <c r="E821" i="5"/>
  <c r="X821" i="5" s="1"/>
  <c r="V822" i="5"/>
  <c r="E822" i="5"/>
  <c r="X822" i="5" s="1"/>
  <c r="V823" i="5"/>
  <c r="E823" i="5"/>
  <c r="V824" i="5"/>
  <c r="E824" i="5"/>
  <c r="X824" i="5" s="1"/>
  <c r="V825" i="5"/>
  <c r="E825" i="5"/>
  <c r="X825" i="5" s="1"/>
  <c r="V826" i="5"/>
  <c r="E826" i="5"/>
  <c r="X826" i="5" s="1"/>
  <c r="V827" i="5"/>
  <c r="E827" i="5"/>
  <c r="V828" i="5"/>
  <c r="E828" i="5"/>
  <c r="X828" i="5" s="1"/>
  <c r="V829" i="5"/>
  <c r="E829" i="5"/>
  <c r="X829" i="5" s="1"/>
  <c r="V830" i="5"/>
  <c r="E830" i="5"/>
  <c r="X830" i="5" s="1"/>
  <c r="V831" i="5"/>
  <c r="E831" i="5"/>
  <c r="X831" i="5" s="1"/>
  <c r="V832" i="5"/>
  <c r="E832" i="5"/>
  <c r="X832" i="5" s="1"/>
  <c r="V833" i="5"/>
  <c r="E833" i="5"/>
  <c r="X833" i="5" s="1"/>
  <c r="V834" i="5"/>
  <c r="E834" i="5"/>
  <c r="X834" i="5" s="1"/>
  <c r="V835" i="5"/>
  <c r="E835" i="5"/>
  <c r="V836" i="5"/>
  <c r="E836" i="5"/>
  <c r="X836" i="5" s="1"/>
  <c r="V837" i="5"/>
  <c r="E837" i="5"/>
  <c r="X837" i="5" s="1"/>
  <c r="V838" i="5"/>
  <c r="E838" i="5"/>
  <c r="X838" i="5" s="1"/>
  <c r="V839" i="5"/>
  <c r="E839" i="5"/>
  <c r="V840" i="5"/>
  <c r="E840" i="5"/>
  <c r="X840" i="5" s="1"/>
  <c r="V841" i="5"/>
  <c r="E841" i="5"/>
  <c r="X841" i="5" s="1"/>
  <c r="V842" i="5"/>
  <c r="E842" i="5"/>
  <c r="X842" i="5" s="1"/>
  <c r="V843" i="5"/>
  <c r="E843" i="5"/>
  <c r="X843" i="5" s="1"/>
  <c r="V844" i="5"/>
  <c r="E844" i="5"/>
  <c r="X844" i="5" s="1"/>
  <c r="V845" i="5"/>
  <c r="E845" i="5"/>
  <c r="X845" i="5" s="1"/>
  <c r="V846" i="5"/>
  <c r="E846" i="5"/>
  <c r="X846" i="5" s="1"/>
  <c r="V847" i="5"/>
  <c r="E847" i="5"/>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V864" i="5"/>
  <c r="E864" i="5"/>
  <c r="X864" i="5" s="1"/>
  <c r="V865" i="5"/>
  <c r="E865" i="5"/>
  <c r="X865" i="5" s="1"/>
  <c r="V866" i="5"/>
  <c r="E866" i="5"/>
  <c r="X866" i="5" s="1"/>
  <c r="V867" i="5"/>
  <c r="E867" i="5"/>
  <c r="V868" i="5"/>
  <c r="E868" i="5"/>
  <c r="X868" i="5" s="1"/>
  <c r="V869" i="5"/>
  <c r="E869" i="5"/>
  <c r="X869" i="5" s="1"/>
  <c r="V870" i="5"/>
  <c r="E870" i="5"/>
  <c r="X870" i="5" s="1"/>
  <c r="V871" i="5"/>
  <c r="E871" i="5"/>
  <c r="V872" i="5"/>
  <c r="E872" i="5"/>
  <c r="X872" i="5" s="1"/>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X882" i="5" s="1"/>
  <c r="V883" i="5"/>
  <c r="E883" i="5"/>
  <c r="V884" i="5"/>
  <c r="E884" i="5"/>
  <c r="X884" i="5" s="1"/>
  <c r="V885" i="5"/>
  <c r="E885" i="5"/>
  <c r="X885" i="5" s="1"/>
  <c r="V886" i="5"/>
  <c r="E886" i="5"/>
  <c r="X886" i="5" s="1"/>
  <c r="V887" i="5"/>
  <c r="E887" i="5"/>
  <c r="X887" i="5" s="1"/>
  <c r="V888" i="5"/>
  <c r="E888" i="5"/>
  <c r="X888" i="5" s="1"/>
  <c r="V889" i="5"/>
  <c r="E889" i="5"/>
  <c r="X889" i="5" s="1"/>
  <c r="V890" i="5"/>
  <c r="E890" i="5"/>
  <c r="X890" i="5" s="1"/>
  <c r="V891" i="5"/>
  <c r="E891" i="5"/>
  <c r="V892" i="5"/>
  <c r="E892" i="5"/>
  <c r="X892" i="5" s="1"/>
  <c r="V893" i="5"/>
  <c r="E893" i="5"/>
  <c r="X893" i="5" s="1"/>
  <c r="V894" i="5"/>
  <c r="E894" i="5"/>
  <c r="X894" i="5" s="1"/>
  <c r="V895" i="5"/>
  <c r="E895" i="5"/>
  <c r="V896" i="5"/>
  <c r="E896" i="5"/>
  <c r="X896" i="5" s="1"/>
  <c r="V897" i="5"/>
  <c r="E897" i="5"/>
  <c r="X897" i="5" s="1"/>
  <c r="V898" i="5"/>
  <c r="E898" i="5"/>
  <c r="X898" i="5" s="1"/>
  <c r="V899" i="5"/>
  <c r="E899" i="5"/>
  <c r="V900" i="5"/>
  <c r="E900" i="5"/>
  <c r="X900" i="5" s="1"/>
  <c r="V901" i="5"/>
  <c r="E901" i="5"/>
  <c r="X901" i="5" s="1"/>
  <c r="V902" i="5"/>
  <c r="E902" i="5"/>
  <c r="X902" i="5" s="1"/>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X912" i="5" s="1"/>
  <c r="V913" i="5"/>
  <c r="E913" i="5"/>
  <c r="X913" i="5" s="1"/>
  <c r="V914" i="5"/>
  <c r="E914" i="5"/>
  <c r="X914" i="5" s="1"/>
  <c r="V915" i="5"/>
  <c r="E915" i="5"/>
  <c r="V916" i="5"/>
  <c r="E916" i="5"/>
  <c r="X916" i="5" s="1"/>
  <c r="V917" i="5"/>
  <c r="E917" i="5"/>
  <c r="X917" i="5" s="1"/>
  <c r="V918" i="5"/>
  <c r="E918" i="5"/>
  <c r="X918" i="5" s="1"/>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V944" i="5"/>
  <c r="E944" i="5"/>
  <c r="X944" i="5" s="1"/>
  <c r="V945" i="5"/>
  <c r="E945" i="5"/>
  <c r="X945" i="5" s="1"/>
  <c r="V946" i="5"/>
  <c r="E946" i="5"/>
  <c r="X946" i="5" s="1"/>
  <c r="V947" i="5"/>
  <c r="E947" i="5"/>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V968" i="5"/>
  <c r="E968" i="5"/>
  <c r="X968" i="5" s="1"/>
  <c r="V969" i="5"/>
  <c r="E969" i="5"/>
  <c r="X969" i="5" s="1"/>
  <c r="V970" i="5"/>
  <c r="E970" i="5"/>
  <c r="X970" i="5" s="1"/>
  <c r="V971" i="5"/>
  <c r="E971" i="5"/>
  <c r="V972" i="5"/>
  <c r="E972" i="5"/>
  <c r="X972" i="5" s="1"/>
  <c r="V973" i="5"/>
  <c r="E973" i="5"/>
  <c r="X973" i="5" s="1"/>
  <c r="V974" i="5"/>
  <c r="E974" i="5"/>
  <c r="X974" i="5" s="1"/>
  <c r="V975" i="5"/>
  <c r="E975" i="5"/>
  <c r="X975" i="5" s="1"/>
  <c r="V976" i="5"/>
  <c r="E976" i="5"/>
  <c r="X976" i="5" s="1"/>
  <c r="V977" i="5"/>
  <c r="E977" i="5"/>
  <c r="X977" i="5" s="1"/>
  <c r="V978" i="5"/>
  <c r="E978" i="5"/>
  <c r="X978" i="5" s="1"/>
  <c r="V979" i="5"/>
  <c r="E979" i="5"/>
  <c r="V980" i="5"/>
  <c r="E980" i="5"/>
  <c r="X980" i="5" s="1"/>
  <c r="V981" i="5"/>
  <c r="E981" i="5"/>
  <c r="X981" i="5" s="1"/>
  <c r="V982" i="5"/>
  <c r="E982" i="5"/>
  <c r="X982" i="5" s="1"/>
  <c r="V983" i="5"/>
  <c r="E983" i="5"/>
  <c r="X983" i="5" s="1"/>
  <c r="V984" i="5"/>
  <c r="E984" i="5"/>
  <c r="X984" i="5" s="1"/>
  <c r="V985" i="5"/>
  <c r="E985" i="5"/>
  <c r="X985" i="5" s="1"/>
  <c r="V986" i="5"/>
  <c r="E986" i="5"/>
  <c r="X986" i="5" s="1"/>
  <c r="V987" i="5"/>
  <c r="E987" i="5"/>
  <c r="V988" i="5"/>
  <c r="E988" i="5"/>
  <c r="X988" i="5" s="1"/>
  <c r="V989" i="5"/>
  <c r="E989" i="5"/>
  <c r="X989" i="5" s="1"/>
  <c r="V990" i="5"/>
  <c r="E990" i="5"/>
  <c r="X990" i="5" s="1"/>
  <c r="V991" i="5"/>
  <c r="E991" i="5"/>
  <c r="X991" i="5" s="1"/>
  <c r="V992" i="5"/>
  <c r="E992" i="5"/>
  <c r="X992" i="5" s="1"/>
  <c r="V993" i="5"/>
  <c r="E993" i="5"/>
  <c r="X993" i="5" s="1"/>
  <c r="V994" i="5"/>
  <c r="E994" i="5"/>
  <c r="X994" i="5" s="1"/>
  <c r="V995" i="5"/>
  <c r="E995" i="5"/>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V1036" i="5"/>
  <c r="E1036" i="5"/>
  <c r="X1036" i="5" s="1"/>
  <c r="V1037" i="5"/>
  <c r="E1037" i="5"/>
  <c r="X1037" i="5" s="1"/>
  <c r="V1038" i="5"/>
  <c r="E1038" i="5"/>
  <c r="X1038" i="5" s="1"/>
  <c r="V1039" i="5"/>
  <c r="E1039" i="5"/>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V1068" i="5"/>
  <c r="E1068" i="5"/>
  <c r="X1068" i="5" s="1"/>
  <c r="V1069" i="5"/>
  <c r="E1069" i="5"/>
  <c r="X1069" i="5" s="1"/>
  <c r="V1070" i="5"/>
  <c r="E1070" i="5"/>
  <c r="X1070" i="5" s="1"/>
  <c r="V1071" i="5"/>
  <c r="E1071" i="5"/>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V1184" i="5"/>
  <c r="E1184" i="5"/>
  <c r="X1184" i="5" s="1"/>
  <c r="V1185" i="5"/>
  <c r="E1185" i="5"/>
  <c r="X1185" i="5" s="1"/>
  <c r="V1186" i="5"/>
  <c r="E1186" i="5"/>
  <c r="X1186" i="5" s="1"/>
  <c r="V1187" i="5"/>
  <c r="E1187" i="5"/>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V1228" i="5"/>
  <c r="E1228" i="5"/>
  <c r="X1228" i="5" s="1"/>
  <c r="V1229" i="5"/>
  <c r="E1229" i="5"/>
  <c r="X1229" i="5" s="1"/>
  <c r="V1230" i="5"/>
  <c r="E1230" i="5"/>
  <c r="X1230" i="5" s="1"/>
  <c r="V1231" i="5"/>
  <c r="E1231" i="5"/>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V1268" i="5"/>
  <c r="E1268" i="5"/>
  <c r="X1268" i="5" s="1"/>
  <c r="V1269" i="5"/>
  <c r="E1269" i="5"/>
  <c r="X1269" i="5" s="1"/>
  <c r="V1270" i="5"/>
  <c r="E1270" i="5"/>
  <c r="X1270" i="5" s="1"/>
  <c r="V1271" i="5"/>
  <c r="E1271" i="5"/>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V1292" i="5"/>
  <c r="E1292" i="5"/>
  <c r="X1292" i="5" s="1"/>
  <c r="V1293" i="5"/>
  <c r="E1293" i="5"/>
  <c r="X1293" i="5" s="1"/>
  <c r="V1294" i="5"/>
  <c r="E1294" i="5"/>
  <c r="X1294" i="5" s="1"/>
  <c r="V1295" i="5"/>
  <c r="E1295" i="5"/>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V1320" i="5"/>
  <c r="E1320" i="5"/>
  <c r="X1320" i="5" s="1"/>
  <c r="V1321" i="5"/>
  <c r="E1321" i="5"/>
  <c r="X1321" i="5" s="1"/>
  <c r="V1322" i="5"/>
  <c r="E1322" i="5"/>
  <c r="X1322" i="5" s="1"/>
  <c r="V1323" i="5"/>
  <c r="E1323" i="5"/>
  <c r="V1324" i="5"/>
  <c r="E1324" i="5"/>
  <c r="X1324" i="5" s="1"/>
  <c r="V1325" i="5"/>
  <c r="E1325" i="5"/>
  <c r="X1325" i="5" s="1"/>
  <c r="V1326" i="5"/>
  <c r="E1326" i="5"/>
  <c r="X1326" i="5" s="1"/>
  <c r="V1327" i="5"/>
  <c r="E1327" i="5"/>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V1340" i="5"/>
  <c r="E1340" i="5"/>
  <c r="X1340" i="5" s="1"/>
  <c r="V1341" i="5"/>
  <c r="E1341" i="5"/>
  <c r="X1341" i="5" s="1"/>
  <c r="V1342" i="5"/>
  <c r="E1342" i="5"/>
  <c r="X1342" i="5" s="1"/>
  <c r="V1343" i="5"/>
  <c r="E1343" i="5"/>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V1372" i="5"/>
  <c r="E1372" i="5"/>
  <c r="X1372" i="5" s="1"/>
  <c r="V1373" i="5"/>
  <c r="E1373" i="5"/>
  <c r="X1373" i="5" s="1"/>
  <c r="V1374" i="5"/>
  <c r="E1374" i="5"/>
  <c r="X1374" i="5" s="1"/>
  <c r="V1375" i="5"/>
  <c r="E1375" i="5"/>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V1488" i="5"/>
  <c r="E1488" i="5"/>
  <c r="X1488" i="5" s="1"/>
  <c r="V1489" i="5"/>
  <c r="E1489" i="5"/>
  <c r="X1489" i="5" s="1"/>
  <c r="V1490" i="5"/>
  <c r="E1490" i="5"/>
  <c r="X1490" i="5" s="1"/>
  <c r="V1491" i="5"/>
  <c r="E1491" i="5"/>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V1532" i="5"/>
  <c r="E1532" i="5"/>
  <c r="X1532" i="5" s="1"/>
  <c r="V1533" i="5"/>
  <c r="E1533" i="5"/>
  <c r="X1533" i="5" s="1"/>
  <c r="V1534" i="5"/>
  <c r="E1534" i="5"/>
  <c r="X1534" i="5" s="1"/>
  <c r="V1535" i="5"/>
  <c r="E1535" i="5"/>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V1556" i="5"/>
  <c r="E1556" i="5"/>
  <c r="X1556" i="5" s="1"/>
  <c r="V1557" i="5"/>
  <c r="E1557" i="5"/>
  <c r="X1557" i="5" s="1"/>
  <c r="V1558" i="5"/>
  <c r="E1558" i="5"/>
  <c r="X1558" i="5" s="1"/>
  <c r="V1559" i="5"/>
  <c r="E1559" i="5"/>
  <c r="V1560" i="5"/>
  <c r="E1560" i="5"/>
  <c r="X1560" i="5" s="1"/>
  <c r="V1561" i="5"/>
  <c r="E1561" i="5"/>
  <c r="X1561" i="5" s="1"/>
  <c r="V1562" i="5"/>
  <c r="E1562" i="5"/>
  <c r="X1562" i="5" s="1"/>
  <c r="V1563" i="5"/>
  <c r="E1563" i="5"/>
  <c r="V1564" i="5"/>
  <c r="E1564" i="5"/>
  <c r="X1564" i="5" s="1"/>
  <c r="V1565" i="5"/>
  <c r="E1565" i="5"/>
  <c r="X1565" i="5" s="1"/>
  <c r="V1566" i="5"/>
  <c r="E1566" i="5"/>
  <c r="X1566" i="5" s="1"/>
  <c r="V1567" i="5"/>
  <c r="E1567" i="5"/>
  <c r="V1568" i="5"/>
  <c r="E1568" i="5"/>
  <c r="X1568" i="5" s="1"/>
  <c r="V1569" i="5"/>
  <c r="E1569" i="5"/>
  <c r="X1569" i="5" s="1"/>
  <c r="V1570" i="5"/>
  <c r="E1570" i="5"/>
  <c r="X1570" i="5" s="1"/>
  <c r="V1571" i="5"/>
  <c r="E1571" i="5"/>
  <c r="V1572" i="5"/>
  <c r="E1572" i="5"/>
  <c r="X1572" i="5" s="1"/>
  <c r="V1573" i="5"/>
  <c r="E1573" i="5"/>
  <c r="X1573" i="5" s="1"/>
  <c r="V1574" i="5"/>
  <c r="E1574" i="5"/>
  <c r="X1574" i="5" s="1"/>
  <c r="V1575" i="5"/>
  <c r="E1575" i="5"/>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V1584" i="5"/>
  <c r="E1584" i="5"/>
  <c r="X1584" i="5" s="1"/>
  <c r="V1585" i="5"/>
  <c r="E1585" i="5"/>
  <c r="X1585" i="5" s="1"/>
  <c r="V1586" i="5"/>
  <c r="E1586" i="5"/>
  <c r="X1586" i="5" s="1"/>
  <c r="V1587" i="5"/>
  <c r="E1587" i="5"/>
  <c r="V1588" i="5"/>
  <c r="E1588" i="5"/>
  <c r="X1588" i="5" s="1"/>
  <c r="V1589" i="5"/>
  <c r="E1589" i="5"/>
  <c r="X1589" i="5" s="1"/>
  <c r="V1590" i="5"/>
  <c r="E1590" i="5"/>
  <c r="X1590" i="5" s="1"/>
  <c r="V1591" i="5"/>
  <c r="E1591" i="5"/>
  <c r="V1592" i="5"/>
  <c r="E1592" i="5"/>
  <c r="X1592" i="5" s="1"/>
  <c r="V1593" i="5"/>
  <c r="E1593" i="5"/>
  <c r="X1593" i="5" s="1"/>
  <c r="V1594" i="5"/>
  <c r="E1594" i="5"/>
  <c r="X1594" i="5" s="1"/>
  <c r="V1595" i="5"/>
  <c r="E1595" i="5"/>
  <c r="V1596" i="5"/>
  <c r="E1596" i="5"/>
  <c r="X1596" i="5" s="1"/>
  <c r="V1597" i="5"/>
  <c r="E1597" i="5"/>
  <c r="X1597" i="5" s="1"/>
  <c r="V1598" i="5"/>
  <c r="E1598" i="5"/>
  <c r="X1598" i="5" s="1"/>
  <c r="V1599" i="5"/>
  <c r="E1599" i="5"/>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V1608" i="5"/>
  <c r="E1608" i="5"/>
  <c r="X1608" i="5" s="1"/>
  <c r="V1609" i="5"/>
  <c r="E1609" i="5"/>
  <c r="X1609" i="5" s="1"/>
  <c r="V1610" i="5"/>
  <c r="E1610" i="5"/>
  <c r="X1610" i="5" s="1"/>
  <c r="V1611" i="5"/>
  <c r="E1611" i="5"/>
  <c r="V1612" i="5"/>
  <c r="E1612" i="5"/>
  <c r="X1612" i="5" s="1"/>
  <c r="V1613" i="5"/>
  <c r="E1613" i="5"/>
  <c r="X1613" i="5" s="1"/>
  <c r="V1614" i="5"/>
  <c r="E1614" i="5"/>
  <c r="X1614" i="5" s="1"/>
  <c r="V1615" i="5"/>
  <c r="E1615" i="5"/>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V1628" i="5"/>
  <c r="E1628" i="5"/>
  <c r="X1628" i="5" s="1"/>
  <c r="V1629" i="5"/>
  <c r="E1629" i="5"/>
  <c r="X1629" i="5" s="1"/>
  <c r="V1630" i="5"/>
  <c r="E1630" i="5"/>
  <c r="X1630" i="5" s="1"/>
  <c r="V1631" i="5"/>
  <c r="E1631" i="5"/>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V1644" i="5"/>
  <c r="E1644" i="5"/>
  <c r="X1644" i="5" s="1"/>
  <c r="V1645" i="5"/>
  <c r="E1645" i="5"/>
  <c r="X1645" i="5" s="1"/>
  <c r="V1646" i="5"/>
  <c r="E1646" i="5"/>
  <c r="X1646" i="5" s="1"/>
  <c r="V1647" i="5"/>
  <c r="E1647" i="5"/>
  <c r="V1648" i="5"/>
  <c r="E1648" i="5"/>
  <c r="X1648" i="5" s="1"/>
  <c r="V1649" i="5"/>
  <c r="E1649" i="5"/>
  <c r="X1649" i="5" s="1"/>
  <c r="V1650" i="5"/>
  <c r="E1650" i="5"/>
  <c r="X1650" i="5" s="1"/>
  <c r="V1651" i="5"/>
  <c r="E1651" i="5"/>
  <c r="V1652" i="5"/>
  <c r="E1652" i="5"/>
  <c r="X1652" i="5" s="1"/>
  <c r="V1653" i="5"/>
  <c r="E1653" i="5"/>
  <c r="X1653" i="5" s="1"/>
  <c r="V1654" i="5"/>
  <c r="E1654" i="5"/>
  <c r="X1654" i="5" s="1"/>
  <c r="V1655" i="5"/>
  <c r="E1655" i="5"/>
  <c r="V1656" i="5"/>
  <c r="E1656" i="5"/>
  <c r="X1656" i="5" s="1"/>
  <c r="V1657" i="5"/>
  <c r="E1657" i="5"/>
  <c r="X1657" i="5" s="1"/>
  <c r="V1658" i="5"/>
  <c r="E1658" i="5"/>
  <c r="X1658" i="5" s="1"/>
  <c r="V1659" i="5"/>
  <c r="E1659" i="5"/>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V1668" i="5"/>
  <c r="E1668" i="5"/>
  <c r="X1668" i="5" s="1"/>
  <c r="V1669" i="5"/>
  <c r="E1669" i="5"/>
  <c r="X1669" i="5" s="1"/>
  <c r="V1670" i="5"/>
  <c r="E1670" i="5"/>
  <c r="X1670" i="5" s="1"/>
  <c r="V1671" i="5"/>
  <c r="E1671" i="5"/>
  <c r="V1672" i="5"/>
  <c r="E1672" i="5"/>
  <c r="X1672" i="5" s="1"/>
  <c r="V1673" i="5"/>
  <c r="E1673" i="5"/>
  <c r="X1673" i="5" s="1"/>
  <c r="V1674" i="5"/>
  <c r="E1674" i="5"/>
  <c r="X1674" i="5" s="1"/>
  <c r="V1675" i="5"/>
  <c r="E1675" i="5"/>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V1688" i="5"/>
  <c r="E1688" i="5"/>
  <c r="X1688" i="5" s="1"/>
  <c r="V1689" i="5"/>
  <c r="E1689" i="5"/>
  <c r="X1689" i="5" s="1"/>
  <c r="V1690" i="5"/>
  <c r="E1690" i="5"/>
  <c r="X1690" i="5" s="1"/>
  <c r="V1691" i="5"/>
  <c r="E1691" i="5"/>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V1700" i="5"/>
  <c r="E1700" i="5"/>
  <c r="X1700" i="5" s="1"/>
  <c r="V1701" i="5"/>
  <c r="E1701" i="5"/>
  <c r="X1701" i="5" s="1"/>
  <c r="V1702" i="5"/>
  <c r="E1702" i="5"/>
  <c r="X1702" i="5" s="1"/>
  <c r="V1703" i="5"/>
  <c r="E1703" i="5"/>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V1712" i="5"/>
  <c r="E1712" i="5"/>
  <c r="X1712" i="5" s="1"/>
  <c r="V1713" i="5"/>
  <c r="E1713" i="5"/>
  <c r="X1713" i="5" s="1"/>
  <c r="V1714" i="5"/>
  <c r="E1714" i="5"/>
  <c r="X1714" i="5" s="1"/>
  <c r="V1715" i="5"/>
  <c r="E1715" i="5"/>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V1724" i="5"/>
  <c r="E1724" i="5"/>
  <c r="X1724" i="5" s="1"/>
  <c r="V1725" i="5"/>
  <c r="E1725" i="5"/>
  <c r="X1725" i="5" s="1"/>
  <c r="V1726" i="5"/>
  <c r="E1726" i="5"/>
  <c r="X1726" i="5" s="1"/>
  <c r="V1727" i="5"/>
  <c r="E1727" i="5"/>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V1740" i="5"/>
  <c r="E1740" i="5"/>
  <c r="X1740" i="5" s="1"/>
  <c r="V1741" i="5"/>
  <c r="E1741" i="5"/>
  <c r="X1741" i="5" s="1"/>
  <c r="V1742" i="5"/>
  <c r="E1742" i="5"/>
  <c r="X1742" i="5" s="1"/>
  <c r="V1743" i="5"/>
  <c r="E1743" i="5"/>
  <c r="V1744" i="5"/>
  <c r="E1744" i="5"/>
  <c r="X1744" i="5" s="1"/>
  <c r="V1745" i="5"/>
  <c r="E1745" i="5"/>
  <c r="X1745" i="5" s="1"/>
  <c r="V1746" i="5"/>
  <c r="E1746" i="5"/>
  <c r="X1746" i="5" s="1"/>
  <c r="V1747" i="5"/>
  <c r="E1747" i="5"/>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V1760" i="5"/>
  <c r="E1760" i="5"/>
  <c r="X1760" i="5" s="1"/>
  <c r="V1761" i="5"/>
  <c r="E1761" i="5"/>
  <c r="X1761" i="5" s="1"/>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V1812" i="5"/>
  <c r="E1812" i="5"/>
  <c r="X1812" i="5" s="1"/>
  <c r="V1813" i="5"/>
  <c r="E1813" i="5"/>
  <c r="X1813" i="5" s="1"/>
  <c r="V1814" i="5"/>
  <c r="E1814" i="5"/>
  <c r="X1814" i="5" s="1"/>
  <c r="V1815" i="5"/>
  <c r="E1815" i="5"/>
  <c r="V1816" i="5"/>
  <c r="E1816" i="5"/>
  <c r="X1816" i="5" s="1"/>
  <c r="V1817" i="5"/>
  <c r="E1817" i="5"/>
  <c r="X1817" i="5" s="1"/>
  <c r="V1818" i="5"/>
  <c r="E1818" i="5"/>
  <c r="X1818" i="5" s="1"/>
  <c r="V1819" i="5"/>
  <c r="E1819" i="5"/>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V1832" i="5"/>
  <c r="E1832" i="5"/>
  <c r="X1832" i="5" s="1"/>
  <c r="V1833" i="5"/>
  <c r="E1833" i="5"/>
  <c r="X1833" i="5" s="1"/>
  <c r="V1834" i="5"/>
  <c r="E1834" i="5"/>
  <c r="X1834" i="5" s="1"/>
  <c r="V1835" i="5"/>
  <c r="E1835" i="5"/>
  <c r="V1836" i="5"/>
  <c r="E1836" i="5"/>
  <c r="X1836" i="5" s="1"/>
  <c r="V1837" i="5"/>
  <c r="E1837" i="5"/>
  <c r="X1837" i="5" s="1"/>
  <c r="V1838" i="5"/>
  <c r="E1838" i="5"/>
  <c r="X1838" i="5" s="1"/>
  <c r="V1839" i="5"/>
  <c r="E1839" i="5"/>
  <c r="V1840" i="5"/>
  <c r="E1840" i="5"/>
  <c r="X1840" i="5" s="1"/>
  <c r="V1841" i="5"/>
  <c r="E1841" i="5"/>
  <c r="X1841" i="5" s="1"/>
  <c r="V1842" i="5"/>
  <c r="E1842" i="5"/>
  <c r="X1842" i="5" s="1"/>
  <c r="V1843" i="5"/>
  <c r="E1843" i="5"/>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V1856" i="5"/>
  <c r="E1856" i="5"/>
  <c r="X1856" i="5" s="1"/>
  <c r="V1857" i="5"/>
  <c r="E1857" i="5"/>
  <c r="X1857" i="5" s="1"/>
  <c r="V1858" i="5"/>
  <c r="E1858" i="5"/>
  <c r="X1858" i="5" s="1"/>
  <c r="V1859" i="5"/>
  <c r="E1859" i="5"/>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V1868" i="5"/>
  <c r="E1868" i="5"/>
  <c r="X1868" i="5" s="1"/>
  <c r="V1869" i="5"/>
  <c r="E1869" i="5"/>
  <c r="X1869" i="5" s="1"/>
  <c r="V1870" i="5"/>
  <c r="E1870" i="5"/>
  <c r="X1870" i="5" s="1"/>
  <c r="V1871" i="5"/>
  <c r="E1871" i="5"/>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V1948" i="5"/>
  <c r="E1948" i="5"/>
  <c r="X1948" i="5" s="1"/>
  <c r="V1949" i="5"/>
  <c r="E1949" i="5"/>
  <c r="X1949" i="5" s="1"/>
  <c r="V1950" i="5"/>
  <c r="E1950" i="5"/>
  <c r="X1950" i="5" s="1"/>
  <c r="V1951" i="5"/>
  <c r="E1951" i="5"/>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V1984" i="5"/>
  <c r="E1984" i="5"/>
  <c r="X1984" i="5" s="1"/>
  <c r="V1985" i="5"/>
  <c r="E1985" i="5"/>
  <c r="X1985" i="5" s="1"/>
  <c r="V1986" i="5"/>
  <c r="E1986" i="5"/>
  <c r="X1986" i="5" s="1"/>
  <c r="V1987" i="5"/>
  <c r="E1987" i="5"/>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V2216" i="5"/>
  <c r="E2216" i="5"/>
  <c r="X2216" i="5" s="1"/>
  <c r="V2217" i="5"/>
  <c r="E2217" i="5"/>
  <c r="X2217" i="5" s="1"/>
  <c r="V2218" i="5"/>
  <c r="E2218" i="5"/>
  <c r="X2218" i="5" s="1"/>
  <c r="V2219" i="5"/>
  <c r="E2219" i="5"/>
  <c r="V2220" i="5"/>
  <c r="E2220" i="5"/>
  <c r="X2220" i="5" s="1"/>
  <c r="V2221" i="5"/>
  <c r="E2221" i="5"/>
  <c r="X2221" i="5" s="1"/>
  <c r="V2222" i="5"/>
  <c r="E2222" i="5"/>
  <c r="X2222" i="5" s="1"/>
  <c r="V2223" i="5"/>
  <c r="E2223" i="5"/>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V2244" i="5"/>
  <c r="E2244" i="5"/>
  <c r="X2244" i="5" s="1"/>
  <c r="V2245" i="5"/>
  <c r="E2245" i="5"/>
  <c r="X2245" i="5" s="1"/>
  <c r="V2246" i="5"/>
  <c r="E2246" i="5"/>
  <c r="X2246" i="5" s="1"/>
  <c r="V2247" i="5"/>
  <c r="E2247" i="5"/>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V2292" i="5"/>
  <c r="E2292" i="5"/>
  <c r="X2292" i="5" s="1"/>
  <c r="V2293" i="5"/>
  <c r="E2293" i="5"/>
  <c r="X2293" i="5" s="1"/>
  <c r="V2294" i="5"/>
  <c r="E2294" i="5"/>
  <c r="X2294" i="5" s="1"/>
  <c r="V2295" i="5"/>
  <c r="E2295" i="5"/>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V2304" i="5"/>
  <c r="E2304" i="5"/>
  <c r="X2304" i="5" s="1"/>
  <c r="V2305" i="5"/>
  <c r="E2305" i="5"/>
  <c r="X2305" i="5" s="1"/>
  <c r="V2306" i="5"/>
  <c r="E2306" i="5"/>
  <c r="X2306" i="5" s="1"/>
  <c r="V2307" i="5"/>
  <c r="E2307" i="5"/>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V2384" i="5"/>
  <c r="E2384" i="5"/>
  <c r="X2384" i="5" s="1"/>
  <c r="V2385" i="5"/>
  <c r="E2385" i="5"/>
  <c r="X2385" i="5" s="1"/>
  <c r="V2386" i="5"/>
  <c r="E2386" i="5"/>
  <c r="X2386" i="5" s="1"/>
  <c r="V2387" i="5"/>
  <c r="E2387" i="5"/>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c r="B56" i="6"/>
  <c r="G56" i="6"/>
  <c r="B55" i="6"/>
  <c r="G55" i="6"/>
  <c r="B54" i="6"/>
  <c r="G54" i="6"/>
  <c r="B17" i="6"/>
  <c r="B16" i="6"/>
  <c r="F21" i="6" s="1"/>
  <c r="B15" i="6"/>
  <c r="F20" i="6" s="1"/>
  <c r="B14" i="6"/>
  <c r="G14" i="6"/>
  <c r="H14" i="6"/>
  <c r="H13" i="6"/>
  <c r="B12" i="6"/>
  <c r="G12" i="6" s="1"/>
  <c r="H12" i="6" s="1"/>
  <c r="D12" i="6" s="1"/>
  <c r="B11" i="6"/>
  <c r="G11" i="6" s="1"/>
  <c r="H11" i="6" s="1"/>
  <c r="D11" i="6" s="1"/>
  <c r="G10" i="6"/>
  <c r="H10" i="6" s="1"/>
  <c r="D10" i="6" s="1"/>
  <c r="G9" i="6"/>
  <c r="H9" i="6" s="1"/>
  <c r="D9" i="6" s="1"/>
  <c r="B8" i="6"/>
  <c r="G8" i="6"/>
  <c r="H8" i="6"/>
  <c r="D8" i="6" s="1"/>
  <c r="B7" i="6"/>
  <c r="G7" i="6"/>
  <c r="H7" i="6"/>
  <c r="D7" i="6"/>
  <c r="B6" i="6"/>
  <c r="G6" i="6"/>
  <c r="B5" i="6"/>
  <c r="G5" i="6" s="1"/>
  <c r="H5" i="6" s="1"/>
  <c r="B4" i="6"/>
  <c r="G4" i="6"/>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B46" i="4" s="1"/>
  <c r="A31" i="6" s="1"/>
  <c r="P45" i="4"/>
  <c r="B45" i="4" s="1"/>
  <c r="A30" i="6" s="1"/>
  <c r="P44" i="4"/>
  <c r="P43" i="4"/>
  <c r="Q43" i="4" s="1"/>
  <c r="P41" i="4"/>
  <c r="P40" i="4"/>
  <c r="B40" i="4" s="1"/>
  <c r="B64" i="4" s="1"/>
  <c r="A46" i="6" s="1"/>
  <c r="P39" i="4"/>
  <c r="B39" i="4" s="1"/>
  <c r="B69" i="4" s="1"/>
  <c r="A50" i="6" s="1"/>
  <c r="P38" i="4"/>
  <c r="P37" i="4"/>
  <c r="Q37" i="4" s="1"/>
  <c r="B77" i="4" s="1"/>
  <c r="A55" i="6"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X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X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X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X99" i="5"/>
  <c r="I99" i="5"/>
  <c r="F99" i="5"/>
  <c r="H135" i="5"/>
  <c r="F135" i="5"/>
  <c r="R135" i="5"/>
  <c r="J135" i="5"/>
  <c r="I135" i="5"/>
  <c r="X135" i="5"/>
  <c r="H159" i="5"/>
  <c r="R159" i="5"/>
  <c r="J159" i="5"/>
  <c r="I159" i="5"/>
  <c r="F159" i="5"/>
  <c r="I373" i="5"/>
  <c r="R373" i="5"/>
  <c r="J373" i="5"/>
  <c r="H373" i="5"/>
  <c r="F373" i="5"/>
  <c r="H27" i="5"/>
  <c r="X27" i="5"/>
  <c r="R27" i="5"/>
  <c r="J27" i="5"/>
  <c r="H83" i="5"/>
  <c r="R83" i="5"/>
  <c r="J83" i="5"/>
  <c r="I83" i="5"/>
  <c r="F83" i="5"/>
  <c r="X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X111" i="5"/>
  <c r="AB124" i="5"/>
  <c r="AB128"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67"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X995"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R499" i="5"/>
  <c r="J499" i="5"/>
  <c r="I499" i="5"/>
  <c r="H499" i="5"/>
  <c r="F499" i="5"/>
  <c r="X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X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X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R844" i="5"/>
  <c r="I844" i="5"/>
  <c r="J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X1427" i="5"/>
  <c r="AB1427" i="5"/>
  <c r="J1431" i="5"/>
  <c r="AB1435" i="5"/>
  <c r="J1439" i="5"/>
  <c r="R1448" i="5"/>
  <c r="R1449" i="5"/>
  <c r="F1451" i="5"/>
  <c r="R1451" i="5"/>
  <c r="H1454" i="5"/>
  <c r="AB1460" i="5"/>
  <c r="AB1461" i="5"/>
  <c r="J1466" i="5"/>
  <c r="I1466" i="5"/>
  <c r="I1467" i="5"/>
  <c r="R1480" i="5"/>
  <c r="X1491"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X1843"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X2003"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X1987"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G20" i="6" s="1"/>
  <c r="H20" i="6" s="1"/>
  <c r="D2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26" i="6" s="1"/>
  <c r="G26" i="6" s="1"/>
  <c r="G16" i="6"/>
  <c r="H16" i="6" s="1"/>
  <c r="D16" i="6" s="1"/>
  <c r="B19" i="6"/>
  <c r="A38" i="2"/>
  <c r="J4" i="5"/>
  <c r="B41" i="4"/>
  <c r="B71" i="4" s="1"/>
  <c r="A52"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C8" i="6" s="1"/>
  <c r="J9" i="6"/>
  <c r="J10" i="6"/>
  <c r="J11" i="6"/>
  <c r="J12" i="6"/>
  <c r="I24" i="6"/>
  <c r="J35" i="6"/>
  <c r="I36" i="6"/>
  <c r="I44" i="6"/>
  <c r="J51" i="6"/>
  <c r="I52" i="6"/>
  <c r="J60" i="6"/>
  <c r="I62" i="6"/>
  <c r="I65" i="6"/>
  <c r="D5" i="7"/>
  <c r="B10" i="4"/>
  <c r="A6" i="6" s="1"/>
  <c r="B18" i="4"/>
  <c r="A10" i="6" s="1"/>
  <c r="G25" i="4"/>
  <c r="G67" i="4" s="1"/>
  <c r="B44" i="4"/>
  <c r="A29" i="6" s="1"/>
  <c r="A4" i="5"/>
  <c r="I4" i="5"/>
  <c r="I14" i="6"/>
  <c r="I15" i="6"/>
  <c r="C15" i="6" s="1"/>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347" i="5"/>
  <c r="S598" i="5"/>
  <c r="X503" i="5"/>
  <c r="X323" i="5"/>
  <c r="X483" i="5"/>
  <c r="X555" i="5"/>
  <c r="X535" i="5"/>
  <c r="X387" i="5"/>
  <c r="X559" i="5"/>
  <c r="S532" i="5"/>
  <c r="S356" i="5"/>
  <c r="S343" i="5"/>
  <c r="X331" i="5"/>
  <c r="X451" i="5"/>
  <c r="X335" i="5"/>
  <c r="X315" i="5"/>
  <c r="S315" i="5"/>
  <c r="X327" i="5"/>
  <c r="X311" i="5"/>
  <c r="S357" i="5"/>
  <c r="X383" i="5"/>
  <c r="S383" i="5"/>
  <c r="X31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s="1"/>
  <c r="B42" i="6"/>
  <c r="G42" i="6"/>
  <c r="B35" i="6"/>
  <c r="G35" i="6" s="1"/>
  <c r="B39" i="6"/>
  <c r="G39" i="6"/>
  <c r="F24" i="6"/>
  <c r="B44" i="6"/>
  <c r="G44" i="6"/>
  <c r="B49" i="6"/>
  <c r="G49" i="6" s="1"/>
  <c r="B34" i="6"/>
  <c r="G34" i="6"/>
  <c r="H34" i="6" s="1"/>
  <c r="D34" i="6" s="1"/>
  <c r="B29" i="6"/>
  <c r="G29" i="6"/>
  <c r="B24" i="6"/>
  <c r="G24" i="6"/>
  <c r="H24" i="6" s="1"/>
  <c r="D24" i="6" s="1"/>
  <c r="G19" i="6"/>
  <c r="H19" i="6" s="1"/>
  <c r="K65" i="6" s="1"/>
  <c r="F2426" i="5"/>
  <c r="R2426" i="5"/>
  <c r="J2426" i="5"/>
  <c r="I2426" i="5"/>
  <c r="H2426" i="5"/>
  <c r="F2446" i="5"/>
  <c r="H2446" i="5"/>
  <c r="J2446" i="5"/>
  <c r="I2446" i="5"/>
  <c r="R2446" i="5"/>
  <c r="B47" i="6"/>
  <c r="G47" i="6"/>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D17" i="6"/>
  <c r="H2439" i="5"/>
  <c r="F2439" i="5"/>
  <c r="X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X1691" i="5"/>
  <c r="R1548" i="5"/>
  <c r="J1548" i="5"/>
  <c r="H1548" i="5"/>
  <c r="I1548" i="5"/>
  <c r="F1548" i="5"/>
  <c r="I1611" i="5"/>
  <c r="H1611" i="5"/>
  <c r="F1611" i="5"/>
  <c r="R1611" i="5"/>
  <c r="J1611" i="5"/>
  <c r="X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X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H39" i="6" s="1"/>
  <c r="D39" i="6" s="1"/>
  <c r="F65" i="6"/>
  <c r="C2" i="6" s="1"/>
  <c r="F49" i="6"/>
  <c r="F29" i="6"/>
  <c r="H29" i="6"/>
  <c r="D29" i="6" s="1"/>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X599" i="5"/>
  <c r="S599" i="5"/>
  <c r="X611" i="5"/>
  <c r="S611" i="5"/>
  <c r="S601" i="5"/>
  <c r="X467" i="5"/>
  <c r="X427" i="5"/>
  <c r="X287" i="5"/>
  <c r="X407" i="5"/>
  <c r="X375" i="5"/>
  <c r="X567" i="5"/>
  <c r="X151" i="5"/>
  <c r="X91" i="5"/>
  <c r="X103" i="5"/>
  <c r="X339" i="5"/>
  <c r="X359" i="5"/>
  <c r="X591" i="5"/>
  <c r="X595" i="5"/>
  <c r="X411" i="5"/>
  <c r="X439" i="5"/>
  <c r="S600" i="5"/>
  <c r="X447" i="5"/>
  <c r="X251" i="5"/>
  <c r="X423" i="5"/>
  <c r="X191" i="5"/>
  <c r="X243" i="5"/>
  <c r="X403" i="5"/>
  <c r="S382" i="5"/>
  <c r="X367" i="5"/>
  <c r="X475" i="5"/>
  <c r="X431" i="5"/>
  <c r="X207" i="5"/>
  <c r="X395" i="5"/>
  <c r="X115" i="5"/>
  <c r="S533" i="5"/>
  <c r="X575" i="5"/>
  <c r="X355" i="5"/>
  <c r="S355" i="5"/>
  <c r="X391" i="5"/>
  <c r="S602" i="5"/>
  <c r="X587" i="5"/>
  <c r="X603" i="5"/>
  <c r="S603" i="5"/>
  <c r="S605" i="5"/>
  <c r="X279" i="5"/>
  <c r="X163" i="5"/>
  <c r="X443" i="5"/>
  <c r="X571" i="5"/>
  <c r="X607" i="5"/>
  <c r="S607" i="5"/>
  <c r="X579" i="5"/>
  <c r="X303" i="5"/>
  <c r="X211" i="5"/>
  <c r="X435" i="5"/>
  <c r="X43" i="5"/>
  <c r="X215" i="5"/>
  <c r="X87" i="5"/>
  <c r="S314" i="5"/>
  <c r="X463" i="5"/>
  <c r="X583" i="5"/>
  <c r="X419" i="5"/>
  <c r="X415" i="5"/>
  <c r="X239" i="5"/>
  <c r="X71" i="5"/>
  <c r="AB12" i="5"/>
  <c r="AB14" i="5"/>
  <c r="AB17" i="5"/>
  <c r="AB16" i="5"/>
  <c r="AB13" i="5"/>
  <c r="AB15" i="5"/>
  <c r="AB11" i="5"/>
  <c r="D19"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3" i="5"/>
  <c r="R13" i="5"/>
  <c r="J13" i="5"/>
  <c r="I13" i="5"/>
  <c r="F13" i="5"/>
  <c r="H17" i="5"/>
  <c r="I17" i="5"/>
  <c r="J17" i="5"/>
  <c r="R17" i="5"/>
  <c r="F17" i="5"/>
  <c r="I12" i="5"/>
  <c r="J12" i="5"/>
  <c r="R12" i="5"/>
  <c r="F12" i="5"/>
  <c r="H12" i="5"/>
  <c r="H15" i="5"/>
  <c r="J15" i="5"/>
  <c r="I15" i="5"/>
  <c r="F15" i="5"/>
  <c r="R15" i="5"/>
  <c r="H11" i="5"/>
  <c r="R11" i="5"/>
  <c r="J11" i="5"/>
  <c r="F11" i="5"/>
  <c r="I11" i="5"/>
  <c r="I14" i="5"/>
  <c r="R14" i="5"/>
  <c r="J14" i="5"/>
  <c r="H14" i="5"/>
  <c r="F14" i="5"/>
  <c r="X11" i="5"/>
  <c r="X15" i="5"/>
  <c r="S17" i="5"/>
  <c r="S12" i="5"/>
  <c r="S16" i="5"/>
  <c r="S15" i="5"/>
  <c r="S13" i="5"/>
  <c r="S14" i="5"/>
  <c r="S11" i="5"/>
  <c r="G64" i="6" a="1"/>
  <c r="C9" i="5" l="1"/>
  <c r="B10" i="5"/>
  <c r="V9" i="5"/>
  <c r="C8" i="5"/>
  <c r="B9" i="5"/>
  <c r="B8" i="5"/>
  <c r="C7" i="5"/>
  <c r="B7" i="5"/>
  <c r="C6" i="5"/>
  <c r="B6" i="5"/>
  <c r="B51" i="6"/>
  <c r="G51" i="6" s="1"/>
  <c r="F26" i="6"/>
  <c r="F67" i="6" s="1"/>
  <c r="B41" i="6"/>
  <c r="G41" i="6" s="1"/>
  <c r="C9" i="6"/>
  <c r="C12" i="6"/>
  <c r="C11" i="6"/>
  <c r="C10" i="6"/>
  <c r="C7" i="6"/>
  <c r="D37" i="4"/>
  <c r="D74" i="4"/>
  <c r="B51" i="4"/>
  <c r="A35" i="6" s="1"/>
  <c r="B5" i="5"/>
  <c r="D61" i="4"/>
  <c r="A14" i="6"/>
  <c r="B25" i="6"/>
  <c r="G25" i="6" s="1"/>
  <c r="F68" i="6"/>
  <c r="F32" i="6"/>
  <c r="H32" i="6" s="1"/>
  <c r="H27" i="6"/>
  <c r="D27" i="6" s="1"/>
  <c r="F52" i="6"/>
  <c r="H52" i="6" s="1"/>
  <c r="D52" i="6" s="1"/>
  <c r="F42" i="6"/>
  <c r="H42" i="6" s="1"/>
  <c r="D42" i="6" s="1"/>
  <c r="F47" i="6"/>
  <c r="H47" i="6" s="1"/>
  <c r="D47" i="6" s="1"/>
  <c r="F37" i="6"/>
  <c r="H37" i="6" s="1"/>
  <c r="C27" i="6"/>
  <c r="C16" i="6"/>
  <c r="C22" i="6"/>
  <c r="C47" i="6"/>
  <c r="B35" i="4"/>
  <c r="A22" i="6" s="1"/>
  <c r="G22" i="6"/>
  <c r="H22" i="6" s="1"/>
  <c r="B37" i="6"/>
  <c r="G37" i="6" s="1"/>
  <c r="B32" i="6"/>
  <c r="G32" i="6" s="1"/>
  <c r="D55" i="4"/>
  <c r="D67" i="4"/>
  <c r="D43" i="4"/>
  <c r="C52" i="6"/>
  <c r="C42" i="6"/>
  <c r="C17" i="6"/>
  <c r="B83" i="4"/>
  <c r="A59" i="6" s="1"/>
  <c r="F36" i="6"/>
  <c r="B36" i="6"/>
  <c r="G36" i="6" s="1"/>
  <c r="B43" i="4"/>
  <c r="A28" i="6" s="1"/>
  <c r="A16" i="6"/>
  <c r="G21" i="6"/>
  <c r="H21" i="6" s="1"/>
  <c r="B59" i="4"/>
  <c r="A42" i="6" s="1"/>
  <c r="B65" i="4"/>
  <c r="A47" i="6" s="1"/>
  <c r="F41" i="6"/>
  <c r="H41" i="6" s="1"/>
  <c r="D31" i="4"/>
  <c r="B31" i="6"/>
  <c r="G31" i="6" s="1"/>
  <c r="B53" i="4"/>
  <c r="A37" i="6" s="1"/>
  <c r="K66" i="6"/>
  <c r="C20" i="6"/>
  <c r="C14" i="6"/>
  <c r="F25" i="6"/>
  <c r="B30" i="6"/>
  <c r="G30" i="6" s="1"/>
  <c r="B45" i="6"/>
  <c r="G45" i="6" s="1"/>
  <c r="B40" i="6"/>
  <c r="G40" i="6" s="1"/>
  <c r="B50" i="6"/>
  <c r="G50" i="6" s="1"/>
  <c r="B2" i="6"/>
  <c r="G43" i="4"/>
  <c r="G55" i="4"/>
  <c r="G49" i="4"/>
  <c r="G37" i="4"/>
  <c r="B79" i="4"/>
  <c r="A57" i="6" s="1"/>
  <c r="B61" i="4"/>
  <c r="A43" i="6" s="1"/>
  <c r="B31" i="4"/>
  <c r="A18" i="6" s="1"/>
  <c r="B87" i="4"/>
  <c r="A62" i="6" s="1"/>
  <c r="B75" i="4"/>
  <c r="A54" i="6" s="1"/>
  <c r="B49" i="4"/>
  <c r="A33" i="6" s="1"/>
  <c r="B55" i="4"/>
  <c r="A38" i="6" s="1"/>
  <c r="B81" i="4"/>
  <c r="A58" i="6" s="1"/>
  <c r="B85" i="4"/>
  <c r="A60" i="6" s="1"/>
  <c r="B67" i="4"/>
  <c r="A48" i="6" s="1"/>
  <c r="B89" i="4"/>
  <c r="A63" i="6" s="1"/>
  <c r="B37" i="4"/>
  <c r="A23" i="6" s="1"/>
  <c r="H49" i="6"/>
  <c r="D49" i="6" s="1"/>
  <c r="C34" i="6"/>
  <c r="C24" i="6"/>
  <c r="C19" i="6"/>
  <c r="C39" i="6"/>
  <c r="C29" i="6"/>
  <c r="C44" i="6"/>
  <c r="C4" i="6"/>
  <c r="D4" i="6"/>
  <c r="A27" i="6"/>
  <c r="B33" i="4"/>
  <c r="A20" i="6" s="1"/>
  <c r="D5" i="6"/>
  <c r="C5" i="6"/>
  <c r="F64" i="6"/>
  <c r="F6" i="6"/>
  <c r="H6" i="6" s="1"/>
  <c r="B50" i="4"/>
  <c r="A34" i="6" s="1"/>
  <c r="B56" i="4"/>
  <c r="A39" i="6" s="1"/>
  <c r="G74" i="4"/>
  <c r="G61" i="4"/>
  <c r="G31" i="4"/>
  <c r="B68" i="4"/>
  <c r="A49" i="6" s="1"/>
  <c r="A24" i="6"/>
  <c r="B63" i="4"/>
  <c r="A45" i="6" s="1"/>
  <c r="A25" i="6"/>
  <c r="B57" i="4"/>
  <c r="A40" i="6" s="1"/>
  <c r="B62" i="4"/>
  <c r="A44" i="6" s="1"/>
  <c r="G64" i="6"/>
  <c r="B58" i="4"/>
  <c r="A41" i="6" s="1"/>
  <c r="B52" i="4"/>
  <c r="A36" i="6" s="1"/>
  <c r="B70" i="4"/>
  <c r="A51" i="6" s="1"/>
  <c r="A26" i="6"/>
  <c r="AB10" i="5" l="1"/>
  <c r="V10" i="5"/>
  <c r="F69" i="6"/>
  <c r="C69" i="6" s="1"/>
  <c r="AB8" i="5"/>
  <c r="AB9" i="5"/>
  <c r="V8" i="5"/>
  <c r="G8" i="5" s="1"/>
  <c r="E9" i="5"/>
  <c r="X9" i="5" s="1"/>
  <c r="G9" i="5"/>
  <c r="H9" i="5"/>
  <c r="I9" i="5"/>
  <c r="F9" i="5"/>
  <c r="J9" i="5"/>
  <c r="R9" i="5"/>
  <c r="AB7" i="5"/>
  <c r="V7" i="5"/>
  <c r="V6" i="5"/>
  <c r="AB6" i="5"/>
  <c r="H26" i="6"/>
  <c r="D26" i="6" s="1"/>
  <c r="F46" i="6"/>
  <c r="H46" i="6" s="1"/>
  <c r="F31" i="6"/>
  <c r="H31" i="6" s="1"/>
  <c r="F51" i="6"/>
  <c r="H51" i="6" s="1"/>
  <c r="AB5" i="5"/>
  <c r="G67" i="6"/>
  <c r="H67" i="6" s="1"/>
  <c r="G68" i="6"/>
  <c r="H68" i="6" s="1"/>
  <c r="G66" i="6"/>
  <c r="G65" i="6"/>
  <c r="H65" i="6" s="1"/>
  <c r="D65" i="6" s="1"/>
  <c r="V5" i="5"/>
  <c r="D37" i="6"/>
  <c r="C37" i="6"/>
  <c r="K68" i="6"/>
  <c r="D22" i="6"/>
  <c r="C32" i="6"/>
  <c r="D32" i="6"/>
  <c r="D41" i="6"/>
  <c r="C41" i="6"/>
  <c r="H36" i="6"/>
  <c r="K67" i="6"/>
  <c r="D21" i="6"/>
  <c r="C21" i="6"/>
  <c r="F35" i="6"/>
  <c r="H35" i="6" s="1"/>
  <c r="F50" i="6"/>
  <c r="H50" i="6" s="1"/>
  <c r="F54" i="6"/>
  <c r="F40" i="6"/>
  <c r="H40" i="6" s="1"/>
  <c r="F45" i="6"/>
  <c r="H45" i="6" s="1"/>
  <c r="F66" i="6"/>
  <c r="F30" i="6"/>
  <c r="H30" i="6" s="1"/>
  <c r="H25" i="6"/>
  <c r="C49" i="6"/>
  <c r="D6" i="6"/>
  <c r="C6" i="6"/>
  <c r="B64" i="6"/>
  <c r="H64" i="6"/>
  <c r="E10" i="5" l="1"/>
  <c r="R10" i="5"/>
  <c r="J10" i="5"/>
  <c r="I10" i="5"/>
  <c r="H10" i="5"/>
  <c r="F10" i="5"/>
  <c r="G10" i="5"/>
  <c r="I8" i="5"/>
  <c r="J8" i="5"/>
  <c r="R8" i="5"/>
  <c r="E8" i="5"/>
  <c r="H8" i="5"/>
  <c r="F8" i="5"/>
  <c r="R7" i="5"/>
  <c r="F7" i="5"/>
  <c r="I7" i="5"/>
  <c r="E7" i="5"/>
  <c r="J7" i="5"/>
  <c r="H7" i="5"/>
  <c r="G7" i="5"/>
  <c r="J6" i="5"/>
  <c r="F6" i="5"/>
  <c r="E6" i="5"/>
  <c r="I6" i="5"/>
  <c r="H6" i="5"/>
  <c r="R6" i="5"/>
  <c r="G6" i="5"/>
  <c r="C26" i="6"/>
  <c r="C31" i="6"/>
  <c r="D31" i="6"/>
  <c r="D51" i="6"/>
  <c r="C51" i="6"/>
  <c r="D46" i="6"/>
  <c r="C46" i="6"/>
  <c r="D68" i="6"/>
  <c r="C68" i="6"/>
  <c r="D67" i="6"/>
  <c r="C67" i="6"/>
  <c r="F5" i="5"/>
  <c r="R5" i="5"/>
  <c r="I5" i="5"/>
  <c r="J5" i="5"/>
  <c r="E5" i="5"/>
  <c r="G5" i="5"/>
  <c r="H5" i="5"/>
  <c r="C65" i="6"/>
  <c r="H66" i="6"/>
  <c r="C66" i="6" s="1"/>
  <c r="D36" i="6"/>
  <c r="C36" i="6"/>
  <c r="D25" i="6"/>
  <c r="C25" i="6"/>
  <c r="D40" i="6"/>
  <c r="C40" i="6"/>
  <c r="D35" i="6"/>
  <c r="C35" i="6"/>
  <c r="D30" i="6"/>
  <c r="C30" i="6"/>
  <c r="F63" i="6"/>
  <c r="H63" i="6" s="1"/>
  <c r="F59" i="6"/>
  <c r="H59" i="6" s="1"/>
  <c r="H54" i="6"/>
  <c r="F60" i="6"/>
  <c r="H60" i="6" s="1"/>
  <c r="F57" i="6"/>
  <c r="H57" i="6" s="1"/>
  <c r="F55" i="6"/>
  <c r="F58" i="6"/>
  <c r="H58" i="6" s="1"/>
  <c r="F62" i="6"/>
  <c r="H62" i="6" s="1"/>
  <c r="D45" i="6"/>
  <c r="C45" i="6"/>
  <c r="D50" i="6"/>
  <c r="C50" i="6"/>
  <c r="D64" i="6"/>
  <c r="C64" i="6"/>
  <c r="S9" i="5"/>
  <c r="S5" i="5"/>
  <c r="X10" i="5" l="1"/>
  <c r="X8" i="5"/>
  <c r="X7" i="5"/>
  <c r="X6" i="5"/>
  <c r="D66" i="6"/>
  <c r="X5" i="5"/>
  <c r="G69" i="6" a="1"/>
  <c r="G69" i="6" s="1"/>
  <c r="H69" i="6" s="1"/>
  <c r="D63" i="6"/>
  <c r="C63" i="6"/>
  <c r="C62" i="6"/>
  <c r="D62" i="6"/>
  <c r="C58" i="6"/>
  <c r="D58" i="6"/>
  <c r="H55" i="6"/>
  <c r="F56" i="6"/>
  <c r="H56" i="6" s="1"/>
  <c r="C59" i="6"/>
  <c r="D59" i="6"/>
  <c r="D57" i="6"/>
  <c r="C57" i="6"/>
  <c r="D60" i="6"/>
  <c r="C60" i="6"/>
  <c r="D54" i="6"/>
  <c r="C54" i="6"/>
  <c r="S10" i="5"/>
  <c r="S8" i="5"/>
  <c r="T9" i="5"/>
  <c r="S7" i="5"/>
  <c r="S6" i="5"/>
  <c r="T5" i="5"/>
  <c r="D56" i="6" l="1"/>
  <c r="C56" i="6"/>
  <c r="D55" i="6"/>
  <c r="C55" i="6"/>
  <c r="H70" i="6"/>
  <c r="D2" i="6" s="1"/>
  <c r="T10" i="5"/>
  <c r="T8" i="5"/>
  <c r="T7" i="5"/>
  <c r="T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<sst xmlns="http://schemas.openxmlformats.org/spreadsheetml/2006/main" count="22338" uniqueCount="15825">
  <si>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</si>
  <si>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</si>
  <si>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</si>
  <si>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</si>
  <si>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</si>
  <si>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</si>
  <si>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</si>
  <si>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</si>
  <si>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</si>
  <si>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</si>
  <si>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</si>
  <si>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</si>
  <si>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</si>
  <si>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</si>
  <si>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</si>
  <si>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</si>
  <si>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</si>
  <si>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</si>
  <si>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</si>
  <si>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</si>
  <si>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</si>
  <si>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</si>
  <si>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</si>
  <si>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</si>
  <si>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</si>
  <si>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</si>
  <si>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</si>
  <si>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</si>
  <si>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</si>
  <si>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</si>
  <si>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</si>
  <si>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</si>
  <si>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</si>
  <si>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</si>
  <si>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</si>
  <si>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</si>
  <si>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</si>
  <si>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</si>
  <si>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</si>
  <si>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</si>
  <si>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</si>
  <si>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</si>
  <si>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</si>
  <si>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</si>
  <si>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</si>
  <si>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</si>
  <si>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</si>
  <si>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</si>
  <si>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</si>
  <si>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</si>
  <si>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</si>
  <si>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</si>
  <si>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</si>
  <si>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</si>
  <si>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</si>
  <si>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</si>
  <si>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</si>
  <si>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</si>
  <si>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</si>
  <si>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</si>
  <si>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</si>
  <si>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</si>
  <si>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</si>
  <si>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</si>
  <si>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</si>
  <si>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</si>
  <si>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</si>
  <si>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</si>
  <si>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</si>
  <si>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</si>
  <si>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</si>
  <si>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</si>
  <si>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</si>
  <si>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</si>
  <si>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</si>
  <si>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</si>
  <si>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</si>
  <si>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</si>
  <si>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</si>
  <si>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</si>
  <si>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</si>
  <si>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</si>
  <si>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</si>
  <si>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</si>
  <si>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</si>
  <si>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</si>
  <si>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</si>
  <si>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</si>
  <si>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</si>
  <si>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</si>
  <si>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</si>
  <si>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</si>
  <si>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</si>
  <si>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</si>
  <si>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</si>
  <si>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</si>
  <si>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</si>
  <si>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</si>
  <si>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</si>
  <si>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</si>
  <si>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</si>
  <si>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</si>
  <si>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</si>
  <si>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</si>
  <si>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</si>
  <si>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</si>
  <si>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</si>
  <si>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</si>
  <si>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</si>
  <si>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</si>
  <si>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</si>
  <si>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</si>
  <si>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</si>
  <si>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</si>
  <si>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</si>
  <si>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</si>
  <si>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</si>
  <si>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</si>
  <si>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</si>
  <si>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</si>
  <si>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</si>
  <si>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</si>
  <si>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</si>
  <si>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</si>
  <si>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</si>
  <si>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</si>
  <si>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</si>
  <si>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</si>
  <si>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</si>
  <si>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</si>
  <si>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</si>
  <si>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</si>
  <si>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</si>
  <si>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</si>
  <si>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</si>
  <si>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</si>
  <si>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</si>
  <si>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</si>
  <si>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</si>
  <si>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</si>
  <si>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</si>
  <si>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</si>
  <si>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</si>
  <si>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</si>
  <si>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</si>
  <si>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</si>
  <si>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</si>
  <si>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</si>
  <si>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</si>
  <si>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</si>
  <si>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</si>
  <si>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</si>
  <si>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</si>
  <si>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</si>
  <si>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</si>
  <si>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</si>
  <si>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</si>
  <si>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</si>
  <si>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</si>
  <si>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</si>
  <si>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</si>
  <si>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</si>
  <si>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</si>
  <si>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</si>
  <si>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</si>
  <si>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</si>
  <si>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</si>
  <si>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</si>
  <si>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</si>
  <si>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</si>
  <si>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</si>
  <si>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</si>
  <si>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</si>
  <si>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</si>
  <si>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</si>
  <si>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</si>
  <si>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</si>
  <si>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</si>
  <si>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</si>
  <si>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</si>
  <si>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</si>
  <si>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</si>
  <si>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</si>
  <si>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</si>
  <si>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</si>
  <si>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</si>
  <si>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</si>
  <si>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</si>
  <si>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</si>
  <si>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</si>
  <si>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</si>
  <si>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</si>
  <si>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</si>
  <si>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</si>
  <si>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</si>
  <si>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</si>
  <si>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</si>
  <si>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</si>
  <si>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</si>
  <si>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</si>
  <si>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</si>
  <si>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</si>
  <si>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</si>
  <si>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</si>
  <si>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</si>
  <si>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</si>
  <si>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</si>
  <si>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</si>
  <si>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</si>
  <si>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</si>
  <si>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</si>
  <si>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</si>
  <si>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</si>
  <si>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</si>
  <si>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</si>
  <si>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</si>
  <si>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</si>
  <si>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</si>
  <si>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</si>
  <si>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</si>
  <si>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</si>
  <si>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</si>
  <si>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</si>
  <si>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</si>
  <si>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</si>
  <si>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</si>
  <si>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</si>
  <si>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</si>
  <si>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</si>
  <si>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</si>
  <si>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</si>
  <si>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</si>
  <si>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</si>
  <si>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</si>
  <si>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</si>
  <si>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</si>
  <si>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</si>
  <si>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</si>
  <si>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</si>
  <si>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</si>
  <si>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</si>
  <si>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</si>
  <si>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</si>
  <si>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</si>
  <si>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</si>
  <si>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</si>
  <si>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</si>
  <si>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</si>
  <si>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</si>
  <si>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</si>
  <si>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</si>
  <si>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</si>
  <si>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</si>
  <si>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</si>
  <si>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</si>
  <si>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</si>
  <si>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</si>
  <si>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</si>
  <si>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</si>
  <si>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</si>
  <si>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</si>
  <si>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</si>
  <si>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</si>
  <si>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</si>
  <si>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</si>
  <si>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</si>
  <si>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</si>
  <si>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</si>
  <si>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</si>
  <si>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</si>
  <si>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</si>
  <si>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</si>
  <si>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</si>
  <si>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</si>
  <si>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</si>
  <si>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</si>
  <si>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</si>
  <si>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</si>
  <si>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</si>
  <si>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</si>
  <si>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</si>
  <si>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</si>
  <si>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</si>
  <si>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</si>
  <si>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</si>
  <si>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</si>
  <si>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</si>
  <si>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</si>
  <si>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</si>
  <si>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</si>
  <si>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</si>
  <si>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</si>
  <si>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</si>
  <si>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</si>
  <si>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</si>
  <si>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</si>
  <si>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</si>
  <si>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</si>
  <si>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</si>
  <si>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</si>
  <si>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</si>
  <si>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</si>
  <si>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</si>
  <si>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</si>
  <si>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</si>
  <si>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</si>
  <si>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</si>
  <si>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</si>
  <si>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</si>
  <si>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</si>
  <si>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</si>
  <si>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</si>
  <si>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</si>
  <si>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</si>
  <si>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</si>
  <si>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</si>
  <si>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</si>
  <si>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</si>
  <si>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</si>
  <si>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</si>
  <si>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</si>
  <si>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</si>
  <si>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</si>
  <si>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</si>
  <si>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</si>
  <si>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</si>
  <si>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</si>
  <si>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</si>
  <si>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</si>
  <si>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</si>
  <si>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</si>
  <si>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</si>
  <si>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</si>
  <si>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</si>
  <si>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</si>
  <si>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</si>
  <si>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</si>
  <si>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</si>
  <si>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</si>
  <si>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</si>
  <si>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</si>
  <si>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</si>
  <si>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</si>
  <si>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</si>
  <si>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</si>
  <si>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</si>
  <si>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</si>
  <si>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</si>
  <si>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</si>
  <si>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</si>
  <si>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</si>
  <si>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</si>
  <si>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</si>
  <si>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</si>
  <si>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</si>
  <si>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</si>
  <si>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</si>
  <si>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</si>
  <si>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</si>
  <si>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</si>
  <si>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</si>
  <si>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</si>
  <si>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</si>
  <si>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</si>
  <si>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</si>
  <si>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</si>
  <si>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</si>
  <si>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</si>
  <si>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</si>
  <si>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</si>
  <si>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</si>
  <si>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</si>
  <si>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</si>
  <si>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</si>
  <si>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</si>
  <si>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</si>
  <si>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</si>
  <si>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</si>
  <si>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</si>
  <si>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</si>
  <si>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</si>
  <si>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</si>
  <si>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</si>
  <si>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</si>
  <si>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</si>
  <si>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</si>
  <si>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</si>
  <si>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</si>
  <si>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</si>
  <si>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</si>
  <si>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</si>
  <si>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</si>
  <si>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</si>
  <si>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</si>
  <si>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</si>
  <si>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</si>
  <si>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</si>
  <si>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</si>
  <si>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</si>
  <si>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</si>
  <si>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</si>
  <si>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</si>
  <si>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</si>
  <si>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</si>
  <si>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</si>
  <si>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</si>
  <si>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</si>
  <si>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</si>
  <si>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</si>
  <si>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</si>
  <si>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</si>
  <si>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</si>
  <si>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</si>
  <si>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</si>
  <si>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</si>
  <si>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</si>
  <si>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</si>
  <si>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</si>
  <si>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</si>
  <si>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</si>
  <si>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</si>
  <si>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</si>
  <si>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</si>
  <si>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</si>
  <si>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</si>
  <si>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</si>
  <si>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</si>
  <si>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</si>
  <si>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</si>
  <si>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</si>
  <si>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</si>
  <si>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</si>
  <si>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</si>
  <si>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</si>
  <si>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</si>
  <si>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</si>
  <si>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</si>
  <si>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</si>
  <si>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</si>
  <si>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</si>
  <si>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</si>
  <si>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</si>
  <si>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</si>
  <si>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</si>
  <si>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</si>
  <si>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</si>
  <si>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</si>
  <si>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</si>
  <si>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</si>
  <si>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</si>
  <si>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</si>
  <si>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</si>
  <si>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</si>
  <si>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</si>
  <si>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</si>
  <si>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</si>
  <si>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</si>
  <si>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</si>
  <si>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</si>
  <si>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</si>
  <si>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</si>
  <si>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</si>
  <si>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</si>
  <si>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</si>
  <si>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</si>
  <si>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</si>
  <si>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</si>
  <si>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</si>
  <si>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</si>
  <si>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</si>
  <si>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</si>
  <si>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</si>
  <si>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</si>
  <si>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</si>
  <si>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</si>
  <si>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</si>
  <si>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</si>
  <si>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</si>
  <si>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</si>
  <si>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</si>
  <si>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</si>
  <si>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</si>
  <si>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</si>
  <si>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</si>
  <si>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</si>
  <si>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</si>
  <si>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</si>
  <si>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</si>
  <si>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</si>
  <si>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</si>
  <si>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</si>
  <si>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</si>
  <si>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</si>
  <si>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</si>
  <si>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</si>
  <si>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</si>
  <si>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</si>
  <si>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</si>
  <si>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</si>
  <si>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</si>
  <si>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</si>
  <si>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</si>
  <si>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</si>
  <si>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</si>
  <si>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</si>
  <si>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</si>
  <si>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</si>
  <si>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</si>
  <si>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</si>
  <si>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</si>
  <si>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</si>
  <si>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</si>
  <si>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</si>
  <si>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</si>
  <si>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</si>
  <si>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</si>
  <si>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</si>
  <si>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</si>
  <si>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</si>
  <si>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</si>
  <si>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</si>
  <si>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</si>
  <si>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</si>
  <si>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</si>
  <si>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</si>
  <si>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</si>
  <si>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</si>
  <si>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</si>
  <si>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</si>
  <si>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</si>
  <si>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</si>
  <si>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</si>
  <si>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</si>
  <si>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</si>
  <si>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</si>
  <si>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</si>
  <si>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</si>
  <si>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</si>
  <si>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</si>
  <si>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</si>
  <si>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</si>
  <si>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</si>
  <si>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</si>
  <si>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</si>
  <si>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</si>
  <si>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</si>
  <si>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</si>
  <si>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</si>
  <si>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</si>
  <si>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</si>
  <si>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</si>
  <si>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</si>
  <si>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</si>
  <si>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</si>
  <si>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</si>
  <si>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</si>
  <si>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</si>
  <si>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</si>
  <si>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</si>
  <si>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</si>
  <si>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</si>
  <si>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</si>
  <si>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</si>
  <si>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</si>
  <si>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</si>
  <si>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</si>
  <si>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</si>
  <si>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</si>
  <si>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</si>
  <si>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</si>
  <si>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</si>
  <si>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</si>
  <si>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</si>
  <si>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</si>
  <si>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</si>
  <si>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</si>
  <si>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</si>
  <si>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</si>
  <si>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</si>
  <si>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</si>
  <si>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</si>
  <si>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</si>
  <si>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</si>
  <si>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</si>
  <si>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</si>
  <si>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</si>
  <si>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</si>
  <si>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</si>
  <si>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</si>
  <si>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</si>
  <si>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</si>
  <si>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</si>
  <si>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</si>
  <si>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</si>
  <si>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</si>
  <si>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</si>
  <si>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</si>
  <si>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</si>
  <si>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</si>
  <si>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</si>
  <si>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</si>
  <si>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</si>
  <si>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</si>
  <si>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</si>
  <si>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</si>
  <si>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</si>
  <si>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</si>
  <si>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</si>
  <si>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</si>
  <si>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</si>
  <si>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</si>
  <si>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</si>
  <si>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</si>
  <si>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</si>
  <si>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</si>
  <si>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</si>
  <si>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</si>
  <si>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</si>
  <si>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</si>
  <si>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</si>
  <si>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</si>
  <si>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</si>
  <si>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</si>
  <si>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</si>
  <si>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</si>
  <si>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</si>
  <si>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</si>
  <si>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</si>
  <si>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</si>
  <si>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</si>
  <si>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</si>
  <si>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</si>
  <si>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</si>
  <si>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</si>
  <si>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</si>
  <si>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</si>
  <si>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</si>
  <si>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</si>
  <si>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</si>
  <si>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</si>
  <si>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</si>
  <si>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</si>
  <si>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</si>
  <si>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</si>
  <si>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</si>
  <si>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</si>
  <si>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</si>
  <si>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</si>
  <si>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</si>
  <si>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</si>
  <si>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</si>
  <si>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</si>
  <si>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</si>
  <si>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</si>
  <si>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</si>
  <si>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</si>
  <si>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</si>
  <si>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</si>
  <si>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</si>
  <si>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</si>
  <si>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</si>
  <si>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</si>
  <si>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</si>
  <si>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</si>
  <si>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</si>
  <si>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</si>
  <si>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</si>
  <si>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</si>
  <si>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</si>
  <si>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</si>
  <si>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</si>
  <si>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</si>
  <si>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</si>
  <si>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</si>
  <si>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</si>
  <si>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</si>
  <si>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</si>
  <si>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</si>
  <si>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</si>
  <si>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</si>
  <si>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</si>
  <si>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</si>
  <si>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</si>
  <si>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</si>
  <si>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</si>
  <si>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</si>
  <si>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</si>
  <si>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</si>
  <si>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</si>
  <si>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</si>
  <si>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</si>
  <si>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</si>
  <si>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</si>
  <si>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</si>
  <si>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</si>
  <si>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</si>
  <si>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</si>
  <si>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</si>
  <si>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</si>
  <si>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</si>
  <si>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</si>
  <si>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</si>
  <si>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</si>
  <si>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</si>
  <si>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</si>
  <si>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</si>
  <si>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</si>
  <si>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</si>
  <si>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</si>
  <si>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</si>
  <si>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</si>
  <si>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</si>
  <si>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</si>
  <si>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</si>
  <si>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</si>
  <si>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</si>
  <si>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</si>
  <si>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</si>
  <si>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</si>
  <si>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</si>
  <si>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</si>
  <si>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</si>
  <si>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</si>
  <si>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</si>
  <si>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</si>
  <si>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</si>
  <si>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</si>
  <si>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</si>
  <si>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</si>
  <si>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</si>
  <si>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</si>
  <si>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</si>
  <si>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</si>
  <si>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</si>
  <si>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</si>
  <si>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</si>
  <si>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</si>
  <si>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</si>
  <si>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</si>
  <si>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</si>
  <si>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</si>
  <si>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</si>
  <si>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</si>
  <si>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</si>
  <si>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</si>
  <si>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</si>
  <si>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</si>
  <si>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</si>
  <si>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</si>
  <si>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</si>
  <si>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</si>
  <si>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</si>
  <si>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</si>
  <si>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</si>
  <si>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</si>
  <si>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</si>
  <si>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</si>
  <si>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</si>
  <si>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</si>
  <si>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</si>
  <si>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</si>
  <si>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</si>
  <si>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</si>
  <si>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</si>
  <si>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</si>
  <si>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</si>
  <si>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</si>
  <si>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</si>
  <si>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</si>
  <si>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</si>
  <si>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</si>
  <si>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</si>
  <si>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</si>
  <si>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</si>
  <si>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</si>
  <si>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</si>
  <si>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</si>
  <si>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</si>
  <si>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</si>
  <si>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</si>
  <si>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</si>
  <si>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</si>
  <si>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</si>
  <si>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</si>
  <si>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</si>
  <si>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</si>
  <si>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</si>
  <si>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</si>
  <si>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</si>
  <si>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</si>
  <si>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</si>
  <si>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</si>
  <si>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</si>
  <si>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</si>
  <si>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</si>
  <si>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</si>
  <si>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</si>
  <si>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</si>
  <si>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</si>
  <si>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</si>
  <si>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</si>
  <si>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</si>
  <si>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</si>
  <si>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</si>
  <si>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</si>
  <si>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</si>
  <si>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</si>
  <si>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</si>
  <si>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</si>
  <si>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</si>
  <si>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</si>
  <si>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</si>
  <si>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</si>
  <si>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</si>
  <si>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</si>
  <si>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</si>
  <si>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</si>
  <si>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</si>
  <si>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</si>
  <si>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</si>
  <si>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</si>
  <si>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</si>
  <si>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</si>
  <si>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</si>
  <si>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</si>
  <si>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</si>
  <si>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</si>
  <si>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</si>
  <si>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</si>
  <si>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</si>
  <si>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</si>
  <si>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</si>
  <si>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</si>
  <si>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</si>
  <si>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</si>
  <si>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</si>
  <si>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</si>
  <si>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</si>
  <si>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</si>
  <si>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</si>
  <si>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</si>
  <si>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</si>
  <si>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</si>
  <si>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</si>
  <si>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</si>
  <si>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</si>
  <si>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</si>
  <si>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</si>
  <si>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</si>
  <si>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</si>
  <si>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</si>
  <si>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</si>
  <si>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</si>
  <si>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</si>
  <si>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</si>
  <si>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</si>
  <si>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</si>
  <si>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</si>
  <si>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</si>
  <si>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</si>
  <si>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</si>
  <si>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</si>
  <si>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</si>
  <si>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</si>
  <si>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</si>
  <si>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</si>
  <si>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</si>
  <si>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</si>
  <si>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</si>
  <si>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</si>
  <si>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</si>
  <si>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</si>
  <si>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</si>
  <si>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</si>
  <si>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</si>
  <si>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</si>
  <si>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</si>
  <si>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</si>
  <si>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</si>
  <si>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</si>
  <si>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</si>
  <si>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</si>
  <si>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</si>
  <si>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</si>
  <si>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</si>
  <si>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</si>
  <si>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</si>
  <si>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</si>
  <si>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</si>
  <si>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</si>
  <si>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</si>
  <si>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</si>
  <si>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</si>
  <si>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</si>
  <si>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</si>
  <si>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</si>
  <si>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</si>
  <si>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</si>
  <si>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</si>
  <si>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</si>
  <si>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</si>
  <si>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</si>
  <si>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</si>
  <si>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</si>
  <si>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</si>
  <si>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</si>
  <si>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</si>
  <si>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</si>
  <si>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</si>
  <si>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</si>
  <si>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</si>
  <si>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</si>
  <si>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</si>
  <si>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</si>
  <si>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</si>
  <si>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</si>
  <si>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</si>
  <si>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</si>
  <si>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</si>
  <si>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</si>
  <si>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</si>
  <si>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</si>
  <si>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</si>
  <si>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</si>
  <si>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</si>
  <si>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</si>
  <si>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</si>
  <si>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</si>
  <si>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</si>
  <si>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</si>
  <si>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</si>
  <si>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</si>
  <si>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</si>
  <si>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</si>
  <si>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</si>
  <si>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</si>
  <si>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</si>
  <si>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</si>
  <si>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</si>
  <si>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</si>
  <si>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</si>
  <si>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</si>
  <si>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</si>
  <si>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</si>
  <si>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</si>
  <si>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</si>
  <si>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</si>
  <si>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</si>
  <si>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</si>
  <si>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</si>
  <si>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</si>
  <si>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</si>
  <si>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</si>
  <si>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</si>
  <si>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</si>
  <si>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</si>
  <si>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</si>
  <si>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</si>
  <si>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</si>
  <si>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</si>
  <si>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</si>
  <si>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</si>
  <si>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</si>
  <si>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</si>
  <si>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</si>
  <si>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</si>
  <si>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</si>
  <si>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</si>
  <si>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</si>
  <si>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</si>
  <si>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</si>
  <si>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</si>
  <si>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</si>
  <si>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</si>
  <si>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</si>
  <si>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</si>
  <si>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</si>
  <si>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</si>
  <si>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</si>
  <si>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</si>
  <si>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</si>
  <si>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</si>
  <si>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</si>
  <si>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</si>
  <si>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</si>
  <si>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</si>
  <si>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</si>
  <si>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</si>
  <si>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</si>
  <si>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</si>
  <si>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</si>
  <si>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</si>
  <si>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</si>
  <si>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</si>
  <si>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</si>
  <si>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</si>
  <si>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</si>
  <si>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</si>
  <si>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</si>
  <si>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</si>
  <si>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</si>
  <si>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</si>
  <si>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</si>
  <si>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</si>
  <si>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</si>
  <si>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</si>
  <si>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</si>
  <si>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</si>
  <si>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</si>
  <si>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</si>
  <si>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</si>
  <si>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</si>
  <si>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</si>
  <si>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</si>
  <si>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</si>
  <si>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</si>
  <si>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</si>
  <si>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</si>
  <si>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</si>
  <si>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</si>
  <si>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</si>
  <si>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</si>
  <si>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</si>
  <si>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</si>
  <si>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</si>
  <si>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</si>
  <si>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</si>
  <si>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</si>
  <si>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</si>
  <si>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</si>
  <si>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</si>
  <si>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</si>
  <si>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</si>
  <si>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</si>
  <si>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</si>
  <si>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</si>
  <si>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</si>
  <si>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</si>
  <si>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</si>
  <si>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</si>
  <si>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</si>
  <si>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</si>
  <si>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</si>
  <si>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</si>
  <si>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</si>
  <si>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</si>
  <si>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</si>
  <si>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</si>
  <si>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</si>
  <si>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</si>
  <si>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</si>
  <si>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</si>
  <si>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</si>
  <si>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</si>
  <si>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</si>
  <si>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</si>
  <si>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</si>
  <si>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</si>
  <si>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</si>
  <si>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</si>
  <si>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</si>
  <si>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</si>
  <si>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</si>
  <si>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</si>
  <si>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</si>
  <si>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</si>
  <si>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</si>
  <si>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</si>
  <si>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</si>
  <si>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</si>
  <si>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</si>
  <si>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</si>
  <si>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</si>
  <si>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</si>
  <si>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</si>
  <si>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</si>
  <si>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</si>
  <si>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</si>
  <si>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</si>
  <si>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</si>
  <si>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</si>
  <si>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</si>
  <si>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</si>
  <si>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</si>
  <si>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</si>
  <si>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</si>
  <si>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</si>
  <si>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</si>
  <si>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</si>
  <si>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</si>
  <si>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</si>
  <si>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</si>
  <si>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</si>
  <si>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</si>
  <si>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</si>
  <si>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</si>
  <si>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</si>
  <si>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</si>
  <si>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</si>
  <si>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</si>
  <si>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</si>
  <si>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</si>
  <si>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</si>
  <si>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</si>
  <si>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</si>
  <si>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</si>
  <si>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</si>
  <si>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</si>
  <si>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</si>
  <si>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</si>
  <si>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</si>
  <si>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</si>
  <si>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</si>
  <si>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</si>
  <si>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</si>
  <si>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</si>
  <si>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</si>
  <si>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</si>
  <si>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</si>
  <si>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</si>
  <si>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</si>
  <si>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</si>
  <si>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</si>
  <si>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</si>
  <si>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</si>
  <si>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</si>
  <si>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</si>
  <si>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</si>
  <si>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</si>
  <si>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</si>
  <si>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</si>
  <si>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</si>
  <si>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</si>
  <si>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</si>
  <si>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</si>
  <si>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</si>
  <si>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</si>
  <si>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</si>
  <si>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</si>
  <si>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</si>
  <si>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</si>
  <si>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</si>
  <si>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</si>
  <si>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</si>
  <si>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</si>
  <si>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</si>
  <si>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</si>
  <si>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</si>
  <si>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</si>
  <si>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</si>
  <si>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</si>
  <si>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</si>
  <si>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</si>
  <si>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</si>
  <si>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</si>
  <si>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</si>
  <si>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</si>
  <si>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</si>
  <si>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</si>
  <si>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</si>
  <si>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</si>
  <si>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</si>
  <si>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</si>
  <si>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</si>
  <si>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</si>
  <si>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</si>
  <si>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</si>
  <si>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</si>
  <si>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</si>
  <si>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</si>
  <si>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</si>
  <si>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</si>
  <si>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</si>
  <si>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</si>
  <si>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</si>
  <si>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</si>
  <si>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</si>
  <si>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</si>
  <si>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</si>
  <si>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</si>
  <si>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</si>
  <si>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</si>
  <si>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</si>
  <si>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</si>
  <si>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</si>
  <si>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</si>
  <si>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</si>
  <si>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</si>
  <si>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</si>
  <si>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</si>
  <si>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</si>
  <si>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</si>
  <si>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</si>
  <si>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</si>
  <si>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</si>
  <si>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</si>
  <si>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</si>
  <si>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</si>
  <si>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</si>
  <si>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</si>
  <si>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</si>
  <si>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</si>
  <si>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</si>
  <si>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</si>
  <si>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</si>
  <si>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</si>
  <si>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</si>
  <si>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</si>
  <si>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</si>
  <si>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</si>
  <si>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</si>
  <si>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</si>
  <si>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</si>
  <si>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</si>
  <si>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</si>
  <si>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</si>
  <si>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</si>
  <si>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</si>
  <si>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</si>
  <si>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</si>
  <si>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</si>
  <si>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</si>
  <si>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</si>
  <si>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</si>
  <si>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</si>
  <si>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</si>
  <si>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</si>
  <si>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</si>
  <si>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</si>
  <si>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</si>
  <si>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</si>
  <si>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</si>
  <si>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</si>
  <si>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</si>
  <si>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</si>
  <si>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</si>
  <si>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</si>
  <si>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</si>
  <si>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</si>
  <si>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</si>
  <si>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</si>
  <si>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</si>
  <si>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</si>
  <si>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</si>
  <si>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</si>
  <si>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</si>
  <si>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</si>
  <si>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</si>
  <si>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</si>
  <si>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</si>
  <si>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</si>
  <si>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</si>
  <si>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</si>
  <si>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</si>
  <si>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</si>
  <si>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</si>
  <si>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</si>
  <si>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</si>
  <si>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</si>
  <si>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</si>
  <si>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</si>
  <si>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</si>
  <si>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</si>
  <si>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</si>
  <si>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</si>
  <si>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</si>
  <si>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</si>
  <si>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</si>
  <si>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</si>
  <si>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</si>
  <si>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</si>
  <si>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</si>
  <si>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</si>
  <si>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</si>
  <si>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</si>
  <si>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</si>
  <si>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</si>
  <si>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</si>
  <si>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</si>
  <si>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</si>
  <si>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</si>
  <si>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</si>
  <si>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</si>
  <si>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</si>
  <si>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</si>
  <si>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</si>
  <si>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</si>
  <si>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</si>
  <si>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</si>
  <si>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</si>
  <si>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</si>
  <si>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</si>
  <si>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</si>
  <si>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</si>
  <si>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</si>
  <si>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</si>
  <si>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</si>
  <si>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</si>
  <si>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</si>
  <si>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</si>
  <si>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</si>
  <si>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</si>
  <si>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</si>
  <si>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</si>
  <si>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</si>
  <si>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</si>
  <si>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</si>
  <si>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</si>
  <si>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</si>
  <si>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</si>
  <si>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</si>
  <si>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</si>
  <si>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</si>
  <si>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</si>
  <si>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</si>
  <si>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</si>
  <si>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</si>
  <si>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</si>
  <si>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</si>
  <si>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</si>
  <si>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</si>
  <si>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</si>
  <si>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</si>
  <si>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</si>
  <si>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</si>
  <si>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</si>
  <si>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</si>
  <si>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</si>
  <si>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</si>
  <si>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</si>
  <si>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</si>
  <si>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</si>
  <si>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</si>
  <si>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</si>
  <si>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</si>
  <si>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</si>
  <si>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</si>
  <si>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</si>
  <si>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</si>
  <si>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</si>
  <si>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</si>
  <si>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</si>
  <si>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</si>
  <si>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</si>
  <si>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</si>
  <si>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</si>
  <si>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</si>
  <si>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</si>
  <si>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</si>
  <si>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</si>
  <si>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</si>
  <si>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</si>
  <si>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</si>
  <si>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</si>
  <si>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</si>
  <si>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</si>
  <si>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</si>
  <si>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</si>
  <si>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</si>
  <si>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</si>
  <si>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</si>
  <si>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</si>
  <si>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</si>
  <si>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</si>
  <si>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</si>
  <si>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</si>
  <si>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</si>
  <si>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</si>
  <si>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</si>
  <si>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</si>
  <si>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</si>
  <si>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</si>
  <si>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</si>
  <si>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</si>
  <si>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</si>
  <si>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</si>
  <si>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</si>
  <si>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</si>
  <si>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</si>
  <si>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</si>
  <si>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</si>
  <si>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</si>
  <si>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</si>
  <si>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</si>
  <si>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</si>
  <si>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</si>
  <si>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</si>
  <si>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</si>
  <si>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</si>
  <si>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</si>
  <si>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</si>
  <si>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</si>
  <si>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</si>
  <si>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</si>
  <si>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</si>
  <si>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</si>
  <si>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</si>
  <si>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</si>
  <si>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</si>
  <si>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</si>
  <si>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</si>
  <si>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</si>
  <si>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</si>
  <si>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</si>
  <si>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</si>
  <si>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</si>
  <si>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</si>
  <si>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</si>
  <si>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</si>
  <si>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</si>
  <si>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</si>
  <si>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</si>
  <si>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</si>
  <si>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</si>
  <si>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</si>
  <si>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</si>
  <si>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</si>
  <si>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</si>
  <si>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</si>
  <si>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</si>
  <si>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</si>
  <si>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</si>
  <si>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</si>
  <si>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</si>
  <si>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</si>
  <si>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</si>
  <si>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</si>
  <si>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</si>
  <si>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</si>
  <si>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</si>
  <si>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</si>
  <si>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</si>
  <si>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</si>
  <si>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</si>
  <si>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</si>
  <si>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</si>
  <si>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</si>
  <si>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</si>
  <si>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</si>
  <si>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</si>
  <si>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</si>
  <si>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</si>
  <si>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</si>
  <si>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</si>
  <si>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</si>
  <si>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</si>
  <si>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</si>
  <si>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</si>
  <si>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</si>
  <si>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</si>
  <si>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</si>
  <si>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</si>
  <si>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</si>
  <si>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</si>
  <si>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</si>
  <si>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</si>
  <si>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</si>
  <si>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</si>
  <si>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</si>
  <si>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</si>
  <si>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</si>
  <si>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</si>
  <si>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</si>
  <si>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</si>
  <si>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</si>
  <si>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</si>
  <si>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</si>
  <si>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</si>
  <si>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</si>
  <si>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</si>
  <si>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</si>
  <si>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</si>
  <si>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</si>
  <si>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</si>
  <si>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</si>
  <si>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</si>
  <si>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</si>
  <si>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</si>
  <si>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</si>
  <si>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</si>
  <si>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</si>
  <si>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</si>
  <si>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</si>
  <si>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</si>
  <si>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</si>
  <si>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</si>
  <si>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</si>
  <si>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</si>
  <si>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</si>
  <si>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</si>
  <si>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</si>
  <si>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</si>
  <si>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</si>
  <si>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</si>
  <si>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</si>
  <si>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</si>
  <si>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</si>
  <si>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</si>
  <si>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</si>
  <si>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</si>
  <si>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</si>
  <si>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</si>
  <si>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</si>
  <si>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</si>
  <si>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</si>
  <si>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</si>
  <si>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</si>
  <si>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</si>
  <si>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</si>
  <si>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</si>
  <si>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</si>
  <si>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</si>
  <si>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</si>
  <si>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</si>
  <si>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</si>
  <si>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</si>
  <si>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</si>
  <si>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</si>
  <si>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</si>
  <si>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</si>
  <si>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</si>
  <si>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</si>
  <si>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</si>
  <si>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</si>
  <si>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</si>
  <si>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</si>
  <si>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</si>
  <si>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</si>
  <si>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</si>
  <si>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</si>
  <si>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</si>
  <si>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</si>
  <si>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</si>
  <si>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</si>
  <si>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</si>
  <si>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</si>
  <si>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</si>
  <si>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</si>
  <si>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</si>
  <si>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</si>
  <si>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</si>
  <si>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</si>
  <si>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</si>
  <si>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</si>
  <si>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</si>
  <si>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</si>
  <si>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</si>
  <si>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</si>
  <si>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</si>
  <si>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</si>
  <si>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</si>
  <si>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</si>
  <si>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</si>
  <si>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</si>
  <si>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</si>
  <si>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</si>
  <si>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</si>
  <si>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</si>
  <si>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</si>
  <si>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</si>
  <si>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</si>
  <si>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</si>
  <si>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</si>
  <si>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</si>
  <si>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</si>
  <si>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</si>
  <si>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</si>
  <si>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</si>
  <si>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</si>
  <si>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</si>
  <si>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</si>
  <si>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</si>
  <si>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</si>
  <si>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</si>
  <si>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</si>
  <si>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</si>
  <si>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</si>
  <si>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</si>
  <si>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</si>
  <si>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</si>
  <si>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</si>
  <si>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</si>
  <si>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</si>
  <si>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</si>
  <si>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</si>
  <si>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</si>
  <si>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</si>
  <si>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</si>
  <si>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</si>
  <si>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</si>
  <si>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</si>
  <si>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</si>
  <si>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</si>
  <si>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</si>
  <si>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</si>
  <si>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</si>
  <si>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</si>
  <si>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</si>
  <si>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</si>
  <si>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</si>
  <si>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</si>
  <si>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</si>
  <si>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</si>
  <si>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</si>
  <si>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</si>
  <si>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</si>
  <si>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</si>
  <si>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</si>
  <si>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</si>
  <si>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</si>
  <si>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</si>
  <si>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</si>
  <si>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</si>
  <si>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</si>
  <si>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</si>
  <si>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</si>
  <si>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</si>
  <si>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</si>
  <si>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</si>
  <si>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</si>
  <si>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</si>
  <si>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</si>
  <si>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</si>
  <si>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</si>
  <si>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</si>
  <si>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</si>
  <si>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</si>
  <si>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</si>
  <si>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</si>
  <si>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</si>
  <si>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</si>
  <si>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</si>
  <si>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</si>
  <si>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</si>
  <si>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</si>
  <si>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</si>
  <si>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</si>
  <si>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</si>
  <si>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</si>
  <si>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</si>
  <si>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</si>
  <si>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</si>
  <si>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</si>
  <si>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</si>
  <si>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</si>
  <si>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</si>
  <si>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</si>
  <si>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</si>
  <si>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</si>
  <si>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</si>
  <si>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</si>
  <si>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</si>
  <si>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</si>
  <si>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</si>
  <si>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</si>
  <si>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</si>
  <si>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</si>
  <si>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</si>
  <si>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</si>
  <si>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</si>
  <si>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</si>
  <si>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</si>
  <si>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</si>
  <si>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</si>
  <si>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</si>
  <si>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</si>
  <si>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</si>
  <si>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</si>
  <si>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</si>
  <si>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</si>
  <si>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</si>
  <si>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</si>
  <si>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</si>
  <si>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</si>
  <si>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</si>
  <si>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</si>
  <si>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</si>
  <si>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</si>
  <si>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</si>
  <si>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</si>
  <si>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</si>
  <si>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</si>
  <si>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</si>
  <si>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</si>
  <si>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</si>
  <si>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</si>
  <si>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</si>
  <si>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</si>
  <si>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</si>
  <si>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</si>
  <si>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</si>
  <si>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</si>
  <si>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</si>
  <si>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</si>
  <si>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</si>
  <si>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</si>
  <si>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</si>
  <si>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</si>
  <si>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</si>
  <si>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</si>
  <si>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</si>
  <si>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</si>
  <si>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</si>
  <si>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</si>
  <si>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</si>
  <si>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</si>
  <si>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</si>
  <si>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</si>
  <si>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</si>
  <si>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</si>
  <si>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</si>
  <si>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</si>
  <si>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</si>
  <si>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</si>
  <si>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</si>
  <si>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</si>
  <si>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</si>
  <si>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</si>
  <si>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</si>
  <si>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</si>
  <si>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</si>
  <si>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</si>
  <si>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</si>
  <si>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</si>
  <si>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</si>
  <si>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</si>
  <si>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</si>
  <si>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</si>
  <si>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</si>
  <si>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</si>
  <si>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</si>
  <si>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</si>
  <si>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</si>
  <si>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</si>
  <si>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</si>
  <si>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</si>
  <si>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</si>
  <si>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</si>
  <si>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</si>
  <si>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</si>
  <si>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</si>
  <si>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</si>
  <si>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</si>
  <si>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</si>
  <si>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</si>
  <si>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</si>
  <si>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</si>
  <si>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</si>
  <si>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</si>
  <si>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</si>
  <si>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</si>
  <si>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</si>
  <si>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</si>
  <si>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</si>
  <si>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</si>
  <si>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</si>
  <si>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</si>
  <si>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</si>
  <si>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</si>
  <si>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</si>
  <si>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</si>
  <si>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</si>
  <si>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</si>
  <si>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</si>
  <si>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</si>
  <si>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</si>
  <si>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</si>
  <si>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</si>
  <si>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</si>
  <si>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</si>
  <si>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</si>
  <si>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</si>
  <si>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</si>
  <si>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</si>
  <si>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</si>
  <si>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</si>
  <si>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</si>
  <si>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</si>
  <si>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</si>
  <si>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</si>
  <si>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</si>
  <si>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</si>
  <si>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</si>
  <si>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</si>
  <si>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</si>
  <si>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</si>
  <si>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</si>
  <si>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</si>
  <si>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</si>
  <si>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</si>
  <si>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</si>
  <si>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</si>
  <si>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</si>
  <si>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</si>
  <si>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</si>
  <si>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</si>
  <si>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</si>
  <si>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</si>
  <si>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</si>
  <si>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</si>
  <si>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</si>
  <si>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</si>
  <si>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</si>
  <si>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</si>
  <si>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</si>
  <si>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</si>
  <si>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</si>
  <si>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</si>
  <si>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</si>
  <si>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</si>
  <si>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</si>
  <si>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</si>
  <si>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</si>
  <si>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</si>
  <si>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</si>
  <si>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</si>
  <si>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</si>
  <si>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</si>
  <si>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</si>
  <si>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</si>
  <si>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</si>
  <si>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</si>
  <si>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</si>
  <si>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</si>
  <si>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</si>
  <si>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</si>
  <si>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</si>
  <si>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</si>
  <si>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</si>
  <si>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</si>
  <si>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</si>
  <si>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</si>
  <si>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</si>
  <si>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</si>
  <si>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</si>
  <si>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</si>
  <si>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</si>
  <si>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</si>
  <si>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</si>
  <si>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</si>
  <si>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</si>
  <si>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</si>
  <si>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</si>
  <si>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</si>
  <si>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</si>
  <si>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</si>
  <si>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</si>
  <si>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</si>
  <si>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</si>
  <si>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</si>
  <si>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</si>
  <si>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</si>
  <si>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</si>
  <si>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</si>
  <si>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</si>
  <si>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</si>
  <si>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</si>
  <si>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</si>
  <si>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</si>
  <si>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</si>
  <si>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</si>
  <si>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</si>
  <si>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</si>
  <si>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</si>
  <si>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</si>
  <si>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</si>
  <si>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</si>
  <si>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</si>
  <si>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</si>
  <si>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</si>
  <si>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</si>
  <si>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</si>
  <si>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</si>
  <si>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</si>
  <si>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</si>
  <si>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</si>
  <si>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</si>
  <si>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</si>
  <si>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</si>
  <si>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</si>
  <si>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</si>
  <si>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</si>
  <si>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</si>
  <si>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</si>
  <si>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</si>
  <si>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</si>
  <si>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</si>
  <si>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</si>
  <si>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</si>
  <si>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</si>
  <si>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</si>
  <si>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</si>
  <si>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</si>
  <si>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</si>
  <si>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</si>
  <si>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</si>
  <si>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</si>
  <si>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</si>
  <si>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</si>
  <si>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</si>
  <si>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</si>
  <si>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</si>
  <si>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</si>
  <si>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</si>
  <si>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</si>
  <si>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</si>
  <si>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</si>
  <si>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</si>
  <si>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</si>
  <si>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</si>
  <si>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</si>
  <si>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</si>
  <si>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</si>
  <si>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</si>
  <si>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</si>
  <si>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</si>
  <si>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</si>
  <si>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</si>
  <si>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</si>
  <si>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</si>
  <si>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</si>
  <si>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</si>
  <si>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</si>
  <si>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</si>
  <si>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</si>
  <si>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</si>
  <si>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</si>
  <si>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</si>
  <si>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</si>
  <si>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</si>
  <si>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</si>
  <si>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</si>
  <si>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</si>
  <si>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</si>
  <si>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</si>
  <si>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</si>
  <si>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</si>
  <si>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</si>
  <si>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</si>
  <si>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</si>
  <si>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</si>
  <si>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</si>
  <si>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</si>
  <si>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</si>
  <si>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</si>
  <si>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</si>
  <si>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</si>
  <si>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</si>
  <si>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</si>
  <si>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</si>
  <si>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</si>
  <si>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</si>
  <si>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</si>
  <si>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</si>
  <si>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</si>
  <si>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</si>
  <si>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</si>
  <si>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</si>
  <si>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</si>
  <si>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</si>
  <si>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</si>
  <si>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</si>
  <si>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</si>
  <si>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</si>
  <si>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</si>
  <si>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</si>
  <si>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</si>
  <si>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</si>
  <si>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</si>
  <si>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</si>
  <si>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</si>
  <si>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</si>
  <si>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</si>
  <si>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</si>
  <si>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</si>
  <si>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</si>
  <si>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</si>
  <si>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</si>
  <si>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</si>
  <si>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</si>
  <si>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</si>
  <si>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</si>
  <si>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</si>
  <si>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</si>
  <si>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</si>
  <si>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</si>
  <si>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</si>
  <si>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</si>
  <si>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</si>
  <si>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</si>
  <si>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</si>
  <si>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</si>
  <si>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</si>
  <si>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</si>
  <si>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</si>
  <si>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</si>
  <si>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</si>
  <si>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</si>
  <si>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</si>
  <si>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</si>
  <si>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</si>
  <si>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</si>
  <si>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</si>
  <si>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</si>
  <si>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</si>
  <si>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</si>
  <si>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</si>
  <si>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</si>
  <si>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</si>
  <si>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</si>
  <si>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</si>
  <si>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</si>
  <si>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</si>
  <si>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</si>
  <si>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</si>
  <si>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</si>
  <si>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</si>
  <si>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</si>
  <si>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</si>
  <si>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</si>
  <si>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</si>
  <si>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</si>
  <si>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</si>
  <si>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</si>
  <si>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</si>
  <si>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</si>
  <si>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</si>
  <si>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</si>
  <si>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</si>
  <si>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</si>
  <si>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</si>
  <si>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</si>
  <si>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</si>
  <si>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</si>
  <si>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</si>
  <si>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</si>
  <si>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</si>
  <si>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</si>
  <si>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</si>
  <si>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</si>
  <si>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</si>
  <si>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</si>
  <si>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</si>
  <si>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</si>
  <si>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</si>
  <si>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</si>
  <si>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</si>
  <si>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</si>
  <si>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</si>
  <si>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</si>
  <si>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</si>
  <si>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</si>
  <si>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</si>
  <si>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</si>
  <si>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</si>
  <si>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</si>
  <si>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</si>
  <si>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</si>
  <si>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</si>
  <si>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</si>
  <si>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</si>
  <si>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</si>
  <si>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</si>
  <si>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</si>
  <si>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</si>
  <si>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</si>
  <si>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</si>
  <si>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</si>
  <si>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</si>
  <si>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</si>
  <si>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</si>
  <si>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</si>
  <si>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</si>
  <si>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</si>
  <si>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</si>
  <si>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</si>
  <si>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</si>
  <si>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</si>
  <si>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</si>
  <si>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</si>
  <si>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</si>
  <si>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</si>
  <si>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</si>
  <si>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</si>
  <si>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</si>
  <si>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</si>
  <si>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</si>
  <si>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</si>
  <si>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</si>
  <si>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</si>
  <si>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</si>
  <si>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</si>
  <si>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</si>
  <si>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</si>
  <si>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</si>
  <si>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</si>
  <si>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</si>
  <si>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</si>
  <si>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</si>
  <si>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</si>
  <si>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</si>
  <si>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</si>
  <si>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</si>
  <si>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</si>
  <si>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</si>
  <si>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</si>
  <si>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</si>
  <si>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</si>
  <si>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</si>
  <si>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</si>
  <si>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</si>
  <si>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</si>
  <si>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</si>
  <si>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</si>
  <si>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</si>
  <si>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</si>
  <si>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</si>
  <si>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</si>
  <si>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</si>
  <si>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</si>
  <si>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</si>
  <si>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</si>
  <si>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</si>
  <si>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</si>
  <si>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</si>
  <si>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</si>
  <si>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</si>
  <si>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</si>
  <si>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</si>
  <si>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</si>
  <si>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</si>
  <si>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</si>
  <si>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</si>
  <si>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</si>
  <si>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</si>
  <si>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</si>
  <si>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</si>
  <si>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</si>
  <si>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</si>
  <si>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</si>
  <si>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</si>
  <si>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</si>
  <si>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</si>
  <si>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</si>
  <si>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</si>
  <si>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</si>
  <si>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</si>
  <si>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</si>
  <si>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</si>
  <si>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</si>
  <si>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</si>
  <si>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</si>
  <si>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</si>
  <si>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</si>
  <si>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</si>
  <si>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</si>
  <si>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</si>
  <si>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</si>
  <si>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</si>
  <si>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</si>
  <si>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</si>
  <si>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</si>
  <si>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</si>
  <si>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</si>
  <si>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</si>
  <si>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</si>
  <si>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</si>
  <si>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</si>
  <si>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</si>
  <si>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</si>
  <si>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</si>
  <si>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</si>
  <si>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</si>
  <si>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</si>
  <si>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</si>
  <si>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</si>
  <si>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</si>
  <si>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</si>
  <si>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</si>
  <si>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</si>
  <si>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</si>
  <si>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</si>
  <si>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</si>
  <si>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</si>
  <si>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</si>
  <si>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</si>
  <si>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</si>
  <si>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</si>
  <si>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</si>
  <si>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</si>
  <si>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</si>
  <si>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</si>
  <si>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</si>
  <si>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</si>
  <si>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</si>
  <si>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</si>
  <si>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</si>
  <si>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</si>
  <si>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</si>
  <si>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</si>
  <si>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</si>
  <si>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</si>
  <si>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</si>
  <si>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</si>
  <si>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</si>
  <si>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</si>
  <si>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</si>
  <si>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</si>
  <si>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</si>
  <si>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</si>
  <si>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</si>
  <si>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</si>
  <si>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</si>
  <si>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</si>
  <si>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</si>
  <si>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</si>
  <si>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</si>
  <si>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</si>
  <si>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</si>
  <si>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</si>
  <si>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</si>
  <si>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</si>
  <si>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</si>
  <si>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</si>
  <si>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</si>
  <si>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</si>
  <si>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</si>
  <si>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</si>
  <si>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</si>
  <si>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</si>
  <si>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</si>
  <si>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</si>
  <si>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</si>
  <si>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</si>
  <si>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</si>
  <si>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</si>
  <si>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</si>
  <si>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</si>
  <si>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</si>
  <si>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</si>
  <si>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</si>
  <si>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</si>
  <si>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</si>
  <si>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</si>
  <si>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</si>
  <si>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</si>
  <si>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</si>
  <si>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</si>
  <si>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</si>
  <si>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</si>
  <si>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</si>
  <si>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</si>
  <si>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</si>
  <si>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</si>
  <si>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</si>
  <si>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</si>
  <si>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</si>
  <si>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</si>
  <si>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</si>
  <si>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</si>
  <si>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</si>
  <si>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</si>
  <si>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</si>
  <si>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</si>
  <si>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</si>
  <si>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</si>
  <si>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</si>
  <si>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</si>
  <si>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</si>
  <si>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</si>
  <si>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</si>
  <si>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</si>
  <si>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</si>
  <si>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</si>
  <si>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</si>
  <si>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</si>
  <si>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</si>
  <si>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</si>
  <si>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</si>
  <si>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</si>
  <si>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</si>
  <si>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</si>
  <si>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</si>
  <si>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</si>
  <si>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</si>
  <si>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</si>
  <si>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</si>
  <si>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</si>
  <si>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</si>
  <si>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</si>
  <si>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</si>
  <si>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</si>
  <si>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</si>
  <si>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</si>
  <si>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</si>
  <si>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</si>
  <si>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</si>
  <si>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</si>
  <si>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</si>
  <si>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</si>
  <si>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</si>
  <si>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</si>
  <si>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</si>
  <si>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</si>
  <si>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</si>
  <si>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</si>
  <si>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</si>
  <si>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</si>
  <si>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</si>
  <si>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</si>
  <si>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</si>
  <si>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</si>
  <si>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</si>
  <si>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</si>
  <si>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</si>
  <si>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</si>
  <si>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</si>
  <si>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</si>
  <si>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</si>
  <si>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</si>
  <si>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</si>
  <si>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</si>
  <si>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</si>
  <si>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</si>
  <si>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</si>
  <si>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</si>
  <si>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</si>
  <si>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</si>
  <si>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</si>
  <si>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</si>
  <si>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</si>
  <si>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</si>
  <si>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</si>
  <si>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</si>
  <si>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</si>
  <si>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</si>
  <si>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</si>
  <si>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</si>
  <si>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</si>
  <si>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</si>
  <si>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</si>
  <si>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</si>
  <si>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</si>
  <si>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</si>
  <si>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</si>
  <si>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</si>
  <si>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</si>
  <si>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</si>
  <si>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</si>
  <si>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</si>
  <si>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</si>
  <si>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</si>
  <si>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</si>
  <si>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</si>
  <si>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</si>
  <si>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</si>
  <si>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</si>
  <si>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</si>
  <si>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</si>
  <si>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</si>
  <si>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</si>
  <si>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</si>
  <si>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</si>
  <si>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</si>
  <si>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</si>
  <si>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</si>
  <si>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</si>
  <si>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</si>
  <si>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</si>
  <si>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</si>
  <si>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</si>
  <si>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</si>
  <si>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</si>
  <si>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</si>
  <si>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</si>
  <si>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</si>
  <si>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</si>
  <si>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</si>
  <si>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</si>
  <si>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</si>
  <si>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</si>
  <si>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</si>
  <si>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</si>
  <si>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</si>
  <si>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</si>
  <si>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</si>
  <si>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</si>
  <si>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</si>
  <si>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</si>
  <si>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</si>
  <si>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</si>
  <si>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</si>
  <si>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</si>
  <si>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</si>
  <si>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</si>
  <si>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</si>
  <si>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</si>
  <si>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</si>
  <si>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</si>
  <si>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</si>
  <si>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</si>
  <si>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</si>
  <si>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</si>
  <si>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</si>
  <si>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</si>
  <si>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</si>
  <si>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</si>
  <si>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</si>
  <si>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</si>
  <si>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</si>
  <si>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</si>
  <si>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</si>
  <si>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</si>
  <si>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</si>
  <si>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</si>
  <si>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</si>
  <si>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</si>
  <si>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</si>
  <si>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</si>
  <si>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</si>
  <si>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</si>
  <si>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</si>
  <si>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</si>
  <si>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</si>
  <si>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</si>
  <si>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</si>
  <si>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</si>
  <si>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</si>
  <si>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</si>
  <si>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</si>
  <si>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</si>
  <si>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</si>
  <si>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</si>
  <si>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</si>
  <si>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</si>
  <si>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</si>
  <si>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</si>
  <si>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</si>
  <si>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</si>
  <si>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</si>
  <si>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</si>
  <si>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</si>
  <si>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</si>
  <si>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</si>
  <si>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</si>
  <si>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</si>
  <si>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</si>
  <si>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</si>
  <si>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</si>
  <si>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</si>
  <si>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</si>
  <si>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</si>
  <si>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</si>
  <si>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</si>
  <si>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</si>
  <si>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</si>
  <si>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</si>
  <si>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</si>
  <si>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</si>
  <si>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</si>
  <si>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</si>
  <si>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</si>
  <si>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</si>
  <si>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</si>
  <si>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</si>
  <si>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</si>
  <si>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</si>
  <si>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</si>
  <si>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</si>
  <si>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</si>
  <si>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</si>
  <si>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</si>
  <si>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</si>
  <si>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</si>
  <si>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</si>
  <si>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</si>
  <si>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</si>
  <si>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</si>
  <si>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</si>
  <si>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</si>
  <si>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</si>
  <si>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</si>
  <si>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</si>
  <si>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</si>
  <si>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</si>
  <si>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</si>
  <si>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</si>
  <si>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</si>
  <si>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</si>
  <si>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</si>
  <si>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</si>
  <si>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</si>
  <si>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</si>
  <si>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</si>
  <si>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</si>
  <si>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</si>
  <si>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</si>
  <si>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</si>
  <si>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</si>
  <si>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</si>
  <si>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</si>
  <si>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</si>
  <si>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</si>
  <si>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</si>
  <si>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</si>
  <si>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</si>
  <si>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</si>
  <si>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</si>
  <si>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</si>
  <si>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</si>
  <si>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</si>
  <si>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</si>
  <si>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</si>
  <si>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</si>
  <si>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</si>
  <si>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</si>
  <si>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</si>
  <si>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</si>
  <si>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</si>
  <si>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</si>
  <si>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</si>
  <si>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</si>
  <si>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</si>
  <si>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</si>
  <si>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</si>
  <si>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</si>
  <si>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</si>
  <si>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</si>
  <si>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</si>
  <si>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</si>
  <si>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</si>
  <si>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</si>
  <si>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</si>
  <si>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</si>
  <si>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</si>
  <si>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</si>
  <si>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</si>
  <si>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</si>
  <si>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</si>
  <si>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</si>
  <si>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</si>
  <si>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</si>
  <si>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</si>
  <si>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</si>
  <si>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</si>
  <si>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</si>
  <si>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</si>
  <si>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</si>
  <si>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</si>
  <si>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</si>
  <si>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</si>
  <si>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</si>
  <si>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</si>
  <si>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</si>
  <si>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</si>
  <si>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</si>
  <si>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</si>
  <si>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</si>
  <si>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</si>
  <si>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</si>
  <si>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</si>
  <si>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</si>
  <si>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</si>
  <si>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</si>
  <si>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</si>
  <si>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</si>
  <si>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</si>
  <si>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</si>
  <si>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</si>
  <si>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</si>
  <si>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</si>
  <si>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</si>
  <si>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</si>
  <si>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</si>
  <si>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</si>
  <si>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</si>
  <si>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</si>
  <si>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</si>
  <si>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</si>
  <si>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</si>
  <si>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</si>
  <si>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</si>
  <si>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</si>
  <si>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</si>
  <si>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</si>
  <si>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</si>
  <si>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</si>
  <si>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</si>
  <si>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</si>
  <si>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</si>
  <si>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</si>
  <si>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</si>
  <si>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</si>
  <si>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</si>
  <si>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</si>
  <si>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</si>
  <si>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</si>
  <si>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</si>
  <si>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</si>
  <si>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</si>
  <si>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</si>
  <si>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</si>
  <si>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</si>
  <si>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</si>
  <si>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</si>
  <si>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</si>
  <si>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</si>
  <si>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</si>
  <si>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</si>
  <si>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</si>
  <si>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</si>
  <si>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</si>
  <si>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</si>
  <si>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</si>
  <si>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</si>
  <si>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</si>
  <si>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</si>
  <si>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</si>
  <si>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</si>
  <si>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</si>
  <si>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</si>
  <si>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</si>
  <si>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</si>
  <si>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</si>
  <si>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</si>
  <si>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</si>
  <si>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</si>
  <si>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</si>
  <si>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</si>
  <si>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</si>
  <si>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</si>
  <si>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</si>
  <si>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</si>
  <si>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</si>
  <si>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</si>
  <si>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</si>
  <si>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</si>
  <si>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</si>
  <si>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</si>
  <si>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</si>
  <si>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</si>
  <si>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</si>
  <si>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</si>
  <si>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</si>
  <si>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</si>
  <si>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</si>
  <si>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</si>
  <si>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</si>
  <si>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</si>
  <si>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</si>
  <si>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</si>
  <si>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</si>
  <si>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</si>
  <si>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</si>
  <si>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</si>
  <si>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</si>
  <si>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</si>
  <si>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</si>
  <si>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</si>
  <si>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</si>
  <si>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</si>
  <si>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</si>
  <si>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</si>
  <si>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</si>
  <si>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</si>
  <si>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</si>
  <si>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</si>
  <si>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</si>
  <si>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</si>
  <si>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</si>
  <si>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</si>
  <si>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</si>
  <si>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</si>
  <si>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</si>
  <si>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</si>
  <si>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</si>
  <si>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</si>
  <si>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</si>
  <si>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</si>
  <si>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</si>
  <si>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</si>
  <si>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</si>
  <si>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</si>
  <si>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</si>
  <si>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</si>
  <si>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</si>
  <si>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</si>
  <si>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</si>
  <si>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</si>
  <si>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</si>
  <si>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</si>
  <si>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</si>
  <si>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</si>
  <si>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</si>
  <si>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</si>
  <si>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</si>
  <si>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</si>
  <si>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</si>
  <si>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</si>
  <si>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</si>
  <si>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</si>
  <si>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</si>
  <si>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</si>
  <si>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</si>
  <si>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</si>
  <si>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</si>
  <si>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</si>
  <si>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</si>
  <si>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</si>
  <si>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</si>
  <si>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</si>
  <si>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</si>
  <si>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</si>
  <si>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</si>
  <si>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</si>
  <si>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</si>
  <si>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</si>
  <si>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</si>
  <si>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</si>
  <si>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</si>
  <si>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</si>
  <si>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</si>
  <si>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</si>
  <si>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</si>
  <si>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</si>
  <si>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</si>
  <si>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</si>
  <si>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</si>
  <si>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</si>
  <si>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</si>
  <si>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</si>
  <si>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</si>
  <si>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</si>
  <si>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</si>
  <si>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</si>
  <si>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</si>
  <si>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</si>
  <si>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</si>
  <si>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</si>
  <si>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</si>
  <si>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</si>
  <si>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</si>
  <si>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</si>
  <si>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</si>
  <si>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</si>
  <si>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</si>
  <si>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</si>
  <si>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</si>
  <si>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</si>
  <si>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</si>
  <si>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</si>
  <si>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</si>
  <si>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</si>
  <si>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</si>
  <si>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</si>
  <si>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</si>
  <si>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</si>
  <si>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</si>
  <si>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</si>
  <si>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</si>
  <si>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</si>
  <si>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</si>
  <si>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</si>
  <si>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</si>
  <si>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</si>
  <si>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</si>
  <si>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</si>
  <si>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</si>
  <si>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</si>
  <si>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</si>
  <si>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</si>
  <si>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</si>
  <si>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</si>
  <si>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</si>
  <si>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</si>
  <si>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</si>
  <si>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</si>
  <si>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</si>
  <si>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</si>
  <si>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</si>
  <si>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</si>
  <si>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</si>
  <si>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</si>
  <si>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</si>
  <si>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</si>
  <si>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</si>
  <si>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</si>
  <si>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</si>
  <si>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</si>
  <si>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</si>
  <si>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</si>
  <si>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</si>
  <si>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</si>
  <si>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</si>
  <si>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</si>
  <si>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</si>
  <si>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</si>
  <si>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</si>
  <si>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</si>
  <si>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</si>
  <si>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</si>
  <si>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</si>
  <si>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</si>
  <si>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</si>
  <si>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</si>
  <si>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</si>
  <si>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</si>
  <si>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</si>
  <si>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</si>
  <si>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</si>
  <si>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</si>
  <si>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</si>
  <si>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</si>
  <si>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</si>
  <si>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</si>
  <si>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</si>
  <si>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</si>
  <si>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</si>
  <si>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</si>
  <si>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</si>
  <si>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</si>
  <si>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</si>
  <si>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</si>
  <si>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</si>
  <si>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</si>
  <si>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</si>
  <si>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</si>
  <si>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</si>
  <si>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</si>
  <si>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</si>
  <si>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</si>
  <si>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</si>
  <si>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</si>
  <si>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</si>
  <si>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</si>
  <si>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</si>
  <si>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</si>
  <si>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</si>
  <si>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</si>
  <si>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</si>
  <si>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</si>
  <si>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</si>
  <si>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</si>
  <si>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</si>
  <si>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</si>
  <si>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</si>
  <si>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</si>
  <si>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</si>
  <si>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</si>
  <si>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</si>
  <si>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</si>
  <si>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</si>
  <si>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</si>
  <si>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</si>
  <si>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</si>
  <si>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</si>
  <si>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</si>
  <si>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</si>
  <si>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</si>
  <si>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</si>
  <si>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</si>
  <si>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</si>
  <si>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</si>
  <si>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</si>
  <si>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</si>
  <si>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</si>
  <si>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</si>
  <si>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</si>
  <si>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</si>
  <si>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</si>
  <si>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</si>
  <si>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</si>
  <si>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</si>
  <si>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</si>
  <si>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</si>
  <si>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</si>
  <si>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</si>
  <si>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</si>
  <si>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</si>
  <si>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</si>
  <si>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</si>
  <si>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</si>
  <si>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</si>
  <si>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</si>
  <si>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</si>
  <si>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</si>
  <si>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</si>
  <si>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</si>
  <si>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</si>
  <si>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</si>
  <si>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</si>
  <si>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</si>
  <si>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</si>
  <si>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</si>
  <si>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</si>
  <si>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</si>
  <si>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</si>
  <si>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</si>
  <si>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</si>
  <si>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</si>
  <si>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</si>
  <si>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</si>
  <si>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</si>
  <si>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</si>
  <si>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</si>
  <si>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</si>
  <si>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</si>
  <si>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</si>
  <si>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</si>
  <si>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</si>
  <si>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</si>
  <si>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</si>
  <si>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</si>
  <si>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</si>
  <si>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</si>
  <si>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</si>
  <si>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</si>
  <si>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</si>
  <si>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</si>
  <si>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</si>
  <si>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</si>
  <si>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</si>
  <si>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</si>
  <si>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</si>
  <si>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</si>
  <si>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</si>
  <si>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</si>
  <si>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</si>
  <si>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</si>
  <si>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</si>
  <si>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</si>
  <si>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</si>
  <si>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</si>
  <si>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</si>
  <si>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</si>
  <si>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</si>
  <si>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</si>
  <si>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</si>
  <si>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</si>
  <si>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</si>
  <si>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</si>
  <si>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</si>
  <si>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</si>
  <si>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</si>
  <si>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</si>
  <si>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</si>
  <si>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</si>
  <si>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</si>
  <si>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</si>
  <si>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</si>
  <si>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</si>
  <si>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</si>
  <si>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</si>
  <si>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</si>
  <si>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</si>
  <si>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</si>
  <si>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</si>
  <si>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</si>
  <si>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</si>
  <si>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</si>
  <si>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</si>
  <si>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</si>
  <si>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</si>
  <si>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</si>
  <si>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</si>
  <si>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</si>
  <si>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</si>
  <si>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</si>
  <si>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</si>
  <si>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</si>
  <si>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</si>
  <si>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</si>
  <si>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</si>
  <si>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</si>
  <si>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</si>
  <si>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</si>
  <si>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</si>
  <si>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</si>
  <si>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</si>
  <si>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</si>
  <si>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</si>
  <si>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</si>
  <si>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</si>
  <si>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</si>
  <si>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</si>
  <si>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</si>
  <si>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</si>
  <si>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</si>
  <si>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</si>
  <si>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</si>
  <si>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</si>
  <si>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</si>
  <si>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</si>
  <si>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</si>
  <si>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</si>
  <si>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</si>
  <si>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</si>
  <si>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</si>
  <si>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</si>
  <si>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</si>
  <si>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</si>
  <si>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</si>
  <si>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</si>
  <si>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</si>
  <si>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</si>
  <si>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</si>
  <si>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</si>
  <si>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</si>
  <si>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</si>
  <si>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</si>
  <si>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</si>
  <si>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</si>
  <si>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</si>
  <si>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</si>
  <si>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</si>
  <si>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</si>
  <si>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</si>
  <si>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</si>
  <si>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</si>
  <si>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</si>
  <si>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</si>
  <si>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</si>
  <si>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</si>
  <si>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</si>
  <si>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</si>
  <si>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</si>
  <si>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</si>
  <si>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</si>
  <si>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</si>
  <si>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</si>
  <si>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</si>
  <si>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</si>
  <si>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</si>
  <si>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</si>
  <si>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</si>
  <si>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</si>
  <si>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</si>
  <si>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</si>
  <si>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</si>
  <si>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</si>
  <si>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</si>
  <si>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</si>
  <si>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</si>
  <si>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</si>
  <si>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</si>
  <si>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</si>
  <si>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</si>
  <si>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</si>
  <si>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</si>
  <si>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</si>
  <si>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</si>
  <si>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</si>
  <si>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</si>
  <si>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</si>
  <si>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</si>
  <si>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</si>
  <si>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</si>
  <si>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</si>
  <si>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</si>
  <si>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</si>
  <si>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</si>
  <si>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</si>
  <si>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</si>
  <si>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</si>
  <si>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</si>
  <si>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</si>
  <si>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</si>
  <si>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</si>
  <si>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</si>
  <si>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</si>
  <si>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</si>
  <si>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</si>
  <si>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</si>
  <si>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</si>
  <si>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</si>
  <si>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</si>
  <si>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</si>
  <si>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</si>
  <si>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</si>
  <si>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</si>
  <si>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</si>
  <si>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</si>
  <si>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</si>
  <si>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</si>
  <si>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</si>
  <si>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</si>
  <si>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</si>
  <si>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</si>
  <si>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</si>
  <si>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</si>
  <si>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</si>
  <si>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</si>
  <si>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</si>
  <si>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</si>
  <si>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</si>
  <si>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</si>
  <si>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</si>
  <si>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</si>
  <si>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</si>
  <si>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</si>
  <si>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</si>
  <si>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</si>
  <si>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</si>
  <si>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</si>
  <si>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</si>
  <si>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</si>
  <si>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</si>
  <si>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</si>
  <si>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</si>
  <si>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</si>
  <si>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</si>
  <si>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</si>
  <si>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</si>
  <si>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</si>
  <si>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</si>
  <si>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</si>
  <si>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</si>
  <si>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</si>
  <si>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</si>
  <si>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</si>
  <si>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</si>
  <si>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</si>
  <si>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</si>
  <si>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</si>
  <si>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</si>
  <si>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</si>
  <si>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</si>
  <si>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</si>
  <si>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</si>
  <si>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</si>
  <si>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</si>
  <si>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</si>
  <si>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</si>
  <si>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</si>
  <si>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</si>
  <si>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</si>
  <si>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</si>
  <si>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</si>
  <si>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</si>
  <si>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</si>
  <si>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</si>
  <si>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</si>
  <si>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</si>
  <si>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</si>
  <si>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</si>
  <si>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</si>
  <si>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</si>
  <si>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</si>
  <si>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</si>
  <si>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</si>
  <si>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</si>
  <si>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</si>
  <si>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</si>
  <si>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</si>
  <si>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</si>
  <si>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</si>
  <si>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</si>
  <si>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</si>
  <si>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</si>
  <si>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</si>
  <si>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</si>
  <si>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</si>
  <si>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</si>
  <si>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</si>
  <si>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</si>
  <si>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</si>
  <si>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</si>
  <si>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</si>
  <si>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</si>
  <si>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</si>
  <si>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</si>
  <si>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</si>
  <si>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</si>
  <si>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</si>
  <si>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</si>
  <si>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</si>
  <si>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</si>
  <si>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</si>
  <si>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</si>
  <si>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</si>
  <si>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</si>
  <si>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</si>
  <si>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</si>
  <si>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</si>
  <si>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</si>
  <si>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</si>
  <si>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</si>
  <si>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</si>
  <si>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</si>
  <si>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</si>
  <si>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</si>
  <si>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</si>
  <si>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</si>
  <si>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</si>
  <si>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</si>
  <si>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</si>
  <si>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</si>
  <si>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</si>
  <si>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</si>
  <si>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</si>
  <si>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</si>
  <si>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</si>
  <si>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</si>
  <si>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</si>
  <si>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</si>
  <si>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</si>
  <si>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</si>
  <si>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</si>
  <si>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</si>
  <si>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</si>
  <si>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</si>
  <si>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</si>
  <si>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</si>
  <si>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</si>
  <si>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</si>
  <si>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</si>
  <si>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</si>
  <si>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</si>
  <si>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</si>
  <si>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</si>
  <si>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</si>
  <si>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</si>
  <si>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</si>
  <si>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</si>
  <si>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</si>
  <si>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</si>
  <si>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</si>
  <si>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</si>
  <si>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</si>
  <si>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</si>
  <si>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</si>
  <si>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</si>
  <si>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</si>
  <si>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</si>
  <si>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</si>
  <si>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</si>
  <si>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</si>
  <si>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</si>
  <si>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</si>
  <si>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</si>
  <si>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</si>
  <si>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</si>
  <si>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</si>
  <si>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</si>
  <si>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</si>
  <si>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</si>
  <si>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</si>
  <si>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</si>
  <si>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</si>
  <si>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</si>
  <si>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</si>
  <si>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</si>
  <si>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</si>
  <si>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</si>
  <si>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</si>
  <si>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</si>
  <si>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</si>
  <si>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</si>
  <si>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</si>
  <si>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</si>
  <si>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</si>
  <si>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</si>
  <si>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</si>
  <si>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</si>
  <si>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</si>
  <si>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</si>
  <si>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</si>
  <si>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</si>
  <si>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</si>
  <si>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</si>
  <si>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</si>
  <si>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</si>
  <si>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</si>
  <si>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</si>
  <si>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</si>
  <si>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</si>
  <si>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</si>
  <si>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</si>
  <si>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</si>
  <si>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</si>
  <si>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</si>
  <si>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</si>
  <si>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</si>
  <si>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</si>
  <si>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</si>
  <si>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</si>
  <si>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</si>
  <si>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</si>
  <si>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</si>
  <si>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</si>
  <si>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</si>
  <si>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</si>
  <si>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</si>
  <si>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</si>
  <si>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</si>
  <si>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</si>
  <si>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</si>
  <si>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</si>
  <si>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</si>
  <si>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</si>
  <si>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</si>
  <si>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</si>
  <si>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</si>
  <si>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</si>
  <si>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</si>
  <si>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</si>
  <si>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</si>
  <si>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</si>
  <si>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</si>
  <si>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</si>
  <si>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</si>
  <si>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</si>
  <si>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</si>
  <si>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</si>
  <si>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</si>
  <si>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</si>
  <si>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</si>
  <si>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</si>
  <si>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</si>
  <si>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</si>
  <si>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</si>
  <si>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</si>
  <si>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</si>
  <si>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</si>
  <si>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</si>
  <si>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</si>
  <si>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</si>
  <si>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</si>
  <si>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</si>
  <si>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</si>
  <si>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</si>
  <si>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</si>
  <si>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</si>
  <si>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</si>
  <si>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</si>
  <si>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</si>
  <si>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</si>
  <si>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</si>
  <si>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</si>
  <si>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</si>
  <si>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</si>
  <si>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</si>
  <si>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</si>
  <si>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</si>
  <si>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</si>
  <si>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</si>
  <si>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</si>
  <si>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</si>
  <si>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</si>
  <si>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</si>
  <si>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</si>
  <si>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</si>
  <si>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</si>
  <si>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</si>
  <si>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</si>
  <si>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</si>
  <si>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</si>
  <si>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</si>
  <si>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</si>
  <si>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</si>
  <si>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</si>
  <si>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</si>
  <si>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</si>
  <si>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</si>
  <si>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</si>
  <si>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</si>
  <si>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</si>
  <si>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</si>
  <si>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</si>
  <si>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</si>
  <si>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</si>
  <si>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</si>
  <si>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</si>
  <si>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</si>
  <si>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</si>
  <si>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</si>
  <si>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</si>
  <si>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</si>
  <si>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</si>
  <si>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</si>
  <si>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</si>
  <si>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</si>
  <si>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</si>
  <si>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</si>
  <si>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</si>
  <si>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</si>
  <si>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</si>
  <si>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</si>
  <si>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</si>
  <si>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</si>
  <si>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</si>
  <si>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</si>
  <si>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</si>
  <si>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</si>
  <si>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</si>
  <si>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</si>
  <si>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</si>
  <si>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</si>
  <si>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</si>
  <si>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</si>
  <si>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</si>
  <si>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</si>
  <si>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</si>
  <si>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</si>
  <si>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</si>
  <si>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</si>
  <si>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</si>
  <si>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</si>
  <si>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</si>
  <si>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</si>
  <si>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</si>
  <si>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</si>
  <si>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</si>
  <si>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</si>
  <si>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</si>
  <si>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</si>
  <si>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</si>
  <si>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</si>
  <si>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</si>
  <si>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</si>
  <si>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</si>
  <si>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</si>
  <si>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</si>
  <si>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</si>
  <si>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</si>
  <si>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</si>
  <si>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</si>
  <si>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</si>
  <si>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</si>
  <si>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</si>
  <si>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</si>
  <si>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</si>
  <si>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</si>
  <si>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</si>
  <si>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</si>
  <si>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</si>
  <si>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</si>
  <si>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</si>
  <si>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</si>
  <si>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</si>
  <si>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</si>
  <si>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</si>
  <si>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</si>
  <si>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</si>
  <si>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</si>
  <si>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</si>
  <si>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</si>
  <si>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</si>
  <si>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</si>
  <si>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</si>
  <si>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</si>
  <si>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</si>
  <si>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</si>
  <si>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</si>
  <si>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</si>
  <si>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</si>
  <si>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</si>
  <si>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</si>
  <si>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</si>
  <si>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</si>
  <si>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</si>
  <si>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</si>
  <si>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</si>
  <si>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</si>
  <si>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</si>
  <si>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</si>
  <si>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</si>
  <si>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</si>
  <si>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</si>
  <si>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</si>
  <si>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</si>
  <si>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</si>
  <si>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</si>
  <si>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</si>
  <si>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</si>
  <si>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</si>
  <si>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</si>
  <si>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</si>
  <si>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</si>
  <si>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</si>
  <si>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</si>
  <si>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</si>
  <si>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</si>
  <si>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</si>
  <si>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</si>
  <si>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</si>
  <si>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</si>
  <si>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</si>
  <si>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</si>
  <si>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</si>
  <si>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</si>
  <si>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</si>
  <si>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</si>
  <si>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</si>
  <si>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</si>
  <si>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</si>
  <si>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</si>
  <si>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</si>
  <si>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</si>
  <si>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</si>
  <si>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</si>
  <si>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</si>
  <si>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</si>
  <si>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</si>
  <si>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</si>
  <si>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</si>
  <si>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</si>
  <si>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</si>
  <si>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</si>
  <si>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</si>
  <si>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</si>
  <si>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</si>
  <si>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</si>
  <si>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</si>
  <si>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</si>
  <si>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</si>
  <si>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</si>
  <si>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</si>
  <si>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</si>
  <si>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</si>
  <si>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</si>
  <si>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</si>
  <si>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</si>
  <si>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</si>
  <si>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</si>
  <si>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</si>
  <si>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</si>
  <si>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</si>
  <si>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</si>
  <si>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</si>
  <si>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</si>
  <si>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</si>
  <si>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</si>
  <si>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</si>
  <si>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</si>
  <si>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</si>
  <si>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</si>
  <si>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</si>
  <si>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</si>
  <si>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</si>
  <si>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</si>
  <si>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</si>
  <si>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</si>
  <si>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</si>
  <si>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</si>
  <si>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</si>
  <si>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</si>
  <si>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</si>
  <si>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</si>
  <si>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</si>
  <si>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</si>
  <si>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</si>
  <si>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</si>
  <si>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</si>
  <si>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</si>
  <si>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</si>
  <si>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</si>
  <si>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</si>
  <si>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</si>
  <si>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</si>
  <si>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</si>
  <si>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</si>
  <si>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</si>
  <si>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</si>
  <si>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</si>
  <si>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</si>
  <si>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</si>
  <si>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</si>
  <si>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</si>
  <si>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</si>
  <si>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</si>
  <si>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</si>
  <si>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</si>
  <si>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</si>
  <si>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</si>
  <si>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</si>
  <si>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</si>
  <si>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</si>
  <si>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</si>
  <si>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</si>
  <si>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</si>
  <si>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</si>
  <si>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</si>
  <si>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</si>
  <si>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</si>
  <si>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</si>
  <si>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</si>
  <si>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</si>
  <si>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</si>
  <si>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</si>
  <si>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</si>
  <si>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</si>
  <si>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</si>
  <si>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</si>
  <si>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</si>
  <si>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</si>
  <si>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</si>
  <si>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</si>
  <si>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</si>
  <si>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</si>
  <si>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</si>
  <si>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</si>
  <si>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</si>
  <si>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</si>
  <si>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</si>
  <si>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</si>
  <si>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</si>
  <si>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</si>
  <si>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</si>
  <si>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</si>
  <si>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</si>
  <si>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</si>
  <si>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</si>
  <si>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</si>
  <si>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</si>
  <si>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</si>
  <si>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</si>
  <si>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</si>
  <si>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</si>
  <si>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</si>
  <si>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</si>
  <si>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</si>
  <si>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</si>
  <si>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</si>
  <si>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</si>
  <si>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</si>
  <si>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</si>
  <si>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</si>
  <si>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</si>
  <si>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</si>
  <si>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</si>
  <si>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</si>
  <si>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</si>
  <si>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</si>
  <si>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</si>
  <si>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</si>
  <si>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</si>
  <si>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</si>
  <si>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</si>
  <si>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</si>
  <si>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</si>
  <si>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</si>
  <si>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</si>
  <si>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</si>
  <si>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</si>
  <si>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</si>
  <si>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</si>
  <si>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</si>
  <si>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</si>
  <si>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</si>
  <si>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</si>
  <si>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</si>
  <si>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</si>
  <si>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</si>
  <si>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</si>
  <si>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</si>
  <si>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</si>
  <si>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</si>
  <si>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</si>
  <si>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</si>
  <si>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</si>
  <si>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</si>
  <si>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</si>
  <si>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</si>
  <si>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</si>
  <si>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</si>
  <si>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</si>
  <si>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</si>
  <si>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</si>
  <si>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</si>
  <si>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</si>
  <si>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</si>
  <si>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</si>
  <si>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</si>
  <si>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</si>
  <si>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</si>
  <si>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</si>
  <si>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</si>
  <si>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</si>
  <si>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</si>
  <si>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</si>
  <si>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</si>
  <si>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</si>
  <si>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</si>
  <si>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</si>
  <si>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</si>
  <si>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</si>
  <si>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</si>
  <si>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</si>
  <si>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</si>
  <si>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</si>
  <si>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</si>
  <si>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</si>
  <si>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</si>
  <si>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</si>
  <si>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</si>
  <si>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</si>
  <si>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</si>
  <si>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</si>
  <si>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</si>
  <si>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</si>
  <si>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</si>
  <si>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</si>
  <si>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</si>
  <si>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</si>
  <si>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</si>
  <si>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</si>
  <si>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</si>
  <si>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</si>
  <si>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</si>
  <si>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</si>
  <si>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</si>
  <si>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</si>
  <si>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</si>
  <si>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</si>
  <si>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</si>
  <si>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</si>
  <si>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</si>
  <si>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</si>
  <si>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</si>
  <si>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</si>
  <si>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</si>
  <si>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</si>
  <si>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</si>
  <si>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</si>
  <si>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</si>
  <si>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</si>
  <si>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</si>
  <si>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</si>
  <si>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</si>
  <si>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</si>
  <si>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</si>
  <si>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</si>
  <si>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</si>
  <si>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</si>
  <si>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</si>
  <si>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</si>
  <si>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</si>
  <si>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</si>
  <si>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</si>
  <si>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</si>
  <si>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</si>
  <si>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</si>
  <si>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</si>
  <si>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</si>
  <si>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</si>
  <si>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</si>
  <si>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</si>
  <si>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</si>
  <si>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</si>
  <si>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</si>
  <si>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</si>
  <si>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</si>
  <si>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</si>
  <si>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</si>
  <si>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</si>
  <si>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</si>
  <si>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</si>
  <si>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</si>
  <si>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</si>
  <si>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</si>
  <si>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</si>
  <si>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</si>
  <si>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</si>
  <si>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</si>
  <si>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</si>
  <si>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</si>
  <si>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</si>
  <si>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</si>
  <si>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</si>
  <si>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</si>
  <si>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</si>
  <si>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</si>
  <si>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</si>
  <si>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</si>
  <si>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</si>
  <si>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</si>
  <si>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</si>
  <si>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</si>
  <si>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</si>
  <si>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</si>
  <si>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</si>
  <si>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</si>
  <si>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</si>
  <si>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</si>
  <si>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</si>
  <si>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</si>
  <si>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</si>
  <si>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</si>
  <si>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</si>
  <si>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</si>
  <si>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</si>
  <si>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</si>
  <si>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</si>
  <si>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</si>
  <si>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</si>
  <si>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</si>
  <si>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</si>
  <si>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</si>
  <si>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</si>
  <si>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</si>
  <si>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</si>
  <si>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</si>
  <si>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</si>
  <si>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</si>
  <si>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</si>
  <si>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</si>
  <si>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</si>
  <si>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</si>
  <si>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</si>
  <si>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</si>
  <si>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</si>
  <si>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</si>
  <si>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</si>
  <si>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</si>
  <si>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</si>
  <si>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</si>
  <si>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</si>
  <si>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</si>
  <si>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</si>
  <si>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</si>
  <si>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</si>
  <si>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</si>
  <si>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</si>
  <si>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</si>
  <si>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</si>
  <si>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</si>
  <si>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</si>
  <si>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</si>
  <si>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</si>
  <si>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</si>
  <si>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</si>
  <si>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</si>
  <si>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</si>
  <si>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</si>
  <si>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</si>
  <si>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</si>
  <si>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</si>
  <si>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</si>
  <si>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</si>
  <si>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</si>
  <si>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</si>
  <si>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</si>
  <si>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</si>
  <si>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</si>
  <si>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</si>
  <si>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</si>
  <si>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</si>
  <si>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</si>
  <si>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</si>
  <si>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</si>
  <si>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</si>
  <si>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</si>
  <si>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</si>
  <si>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</si>
  <si>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</si>
  <si>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</si>
  <si>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</si>
  <si>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</si>
  <si>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</si>
  <si>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</si>
  <si>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</si>
  <si>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</si>
  <si>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</si>
  <si>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</si>
  <si>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</si>
  <si>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</si>
  <si>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</si>
  <si>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</si>
  <si>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</si>
  <si>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</si>
  <si>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</si>
  <si>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</si>
  <si>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</si>
  <si>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</si>
  <si>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</si>
  <si>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</si>
  <si>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</si>
  <si>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</si>
  <si>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</si>
  <si>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</si>
  <si>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</si>
  <si>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</si>
  <si>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</si>
  <si>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</si>
  <si>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</si>
  <si>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</si>
  <si>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</si>
  <si>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</si>
  <si>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</si>
  <si>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</si>
  <si>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</si>
  <si>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</si>
  <si>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</si>
  <si>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</si>
  <si>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</si>
  <si>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</si>
  <si>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</si>
  <si>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</si>
  <si>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</si>
  <si>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</si>
  <si>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</si>
  <si>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</si>
  <si>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</si>
  <si>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</si>
  <si>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</si>
  <si>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</si>
  <si>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</si>
  <si>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</si>
  <si>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</si>
  <si>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</si>
  <si>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</si>
  <si>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</si>
  <si>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</si>
  <si>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</si>
  <si>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</si>
  <si>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</si>
  <si>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</si>
  <si>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</si>
  <si>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</si>
  <si>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</si>
  <si>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</si>
  <si>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</si>
  <si>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</si>
  <si>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</si>
  <si>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</si>
  <si>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</si>
  <si>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</si>
  <si>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</si>
  <si>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</si>
  <si>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</si>
  <si>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</si>
  <si>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</si>
  <si>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</si>
  <si>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</si>
  <si>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</si>
  <si>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</si>
  <si>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</si>
  <si>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</si>
  <si>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</si>
  <si>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</si>
  <si>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</si>
  <si>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</si>
  <si>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</si>
  <si>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</si>
  <si>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</si>
  <si>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</si>
  <si>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</si>
  <si>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</si>
  <si>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</si>
  <si>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</si>
  <si>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</si>
  <si>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</si>
  <si>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</si>
  <si>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</si>
  <si>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</si>
  <si>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</si>
  <si>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</si>
  <si>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</si>
  <si>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</si>
  <si>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</si>
  <si>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</si>
  <si>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</si>
  <si>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</si>
  <si>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</si>
  <si>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</si>
  <si>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</si>
  <si>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</si>
  <si>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</si>
  <si>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</si>
  <si>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</si>
  <si>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</si>
  <si>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</si>
  <si>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</si>
  <si>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</si>
  <si>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</si>
  <si>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</si>
  <si>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</si>
  <si>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</si>
  <si>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</si>
  <si>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</si>
  <si>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</si>
  <si>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</si>
  <si>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</si>
  <si>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</si>
  <si>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</si>
  <si>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</si>
  <si>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</si>
  <si>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</si>
  <si>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</si>
  <si>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</si>
  <si>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</si>
  <si>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</si>
  <si>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</si>
  <si>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</si>
  <si>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</si>
  <si>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</si>
  <si>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</si>
  <si>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</si>
  <si>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</si>
  <si>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</si>
  <si>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</si>
  <si>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</si>
  <si>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</si>
  <si>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</si>
  <si>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</si>
  <si>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</si>
  <si>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</si>
  <si>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</si>
  <si>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</si>
  <si>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</si>
  <si>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</si>
  <si>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</si>
  <si>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</si>
  <si>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</si>
  <si>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</si>
  <si>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</si>
  <si>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</si>
  <si>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</si>
  <si>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</si>
  <si>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</si>
  <si>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</si>
  <si>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</si>
  <si>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</si>
  <si>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</si>
  <si>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</si>
  <si>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</si>
  <si>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</si>
  <si>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</si>
  <si>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</si>
  <si>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</si>
  <si>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</si>
  <si>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</si>
  <si>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</si>
  <si>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</si>
  <si>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</si>
  <si>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</si>
  <si>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</si>
  <si>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</si>
  <si>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</si>
  <si>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</si>
  <si>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</si>
  <si>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</si>
  <si>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</si>
  <si>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</si>
  <si>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</si>
  <si>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</si>
  <si>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</si>
  <si>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</si>
  <si>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</si>
  <si>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</si>
  <si>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</si>
  <si>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</si>
  <si>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</si>
  <si>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</si>
  <si>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</si>
  <si>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</si>
  <si>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</si>
  <si>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</si>
  <si>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</si>
  <si>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</si>
  <si>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</si>
  <si>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</si>
  <si>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</si>
  <si>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</si>
  <si>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</si>
  <si>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</si>
  <si>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</si>
  <si>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</si>
  <si>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</si>
  <si>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</si>
  <si>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</si>
  <si>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</si>
  <si>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</si>
  <si>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</si>
  <si>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</si>
  <si>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</si>
  <si>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</si>
  <si>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</si>
  <si>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</si>
  <si>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</si>
  <si>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</si>
  <si>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</si>
  <si>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</si>
  <si>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</si>
  <si>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</si>
  <si>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</si>
  <si>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</si>
  <si>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</si>
  <si>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</si>
  <si>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</si>
  <si>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</si>
  <si>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</si>
  <si>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</si>
  <si>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</si>
  <si>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</si>
  <si>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</si>
  <si>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</si>
  <si>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</si>
  <si>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</si>
  <si>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</si>
  <si>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</si>
  <si>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</si>
  <si>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</si>
  <si>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</si>
  <si>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</si>
  <si>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</si>
  <si>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</si>
  <si>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</si>
  <si>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</si>
  <si>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</si>
  <si>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</si>
  <si>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</si>
  <si>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</si>
  <si>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</si>
  <si>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</si>
  <si>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</si>
  <si>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</si>
  <si>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</si>
  <si>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</si>
  <si>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</si>
  <si>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</si>
  <si>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</si>
  <si>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</si>
  <si>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</si>
  <si>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</si>
  <si>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</si>
  <si>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</si>
  <si>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</si>
  <si>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</si>
  <si>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</si>
  <si>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</si>
  <si>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</si>
  <si>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</si>
  <si>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</si>
  <si>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</si>
  <si>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</si>
  <si>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</si>
  <si>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</si>
  <si>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</si>
  <si>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</si>
  <si>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</si>
  <si>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</si>
  <si>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</si>
  <si>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</si>
  <si>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</si>
  <si>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</si>
  <si>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</si>
  <si>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</si>
  <si>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</si>
  <si>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</si>
  <si>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</si>
  <si>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</si>
  <si>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</si>
  <si>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</si>
  <si>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</si>
  <si>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</si>
  <si>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</si>
  <si>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</si>
  <si>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</si>
  <si>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</si>
  <si>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</si>
  <si>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</si>
  <si>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</si>
  <si>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</si>
  <si>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</si>
  <si>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</si>
  <si>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</si>
  <si>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</si>
  <si>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</si>
  <si>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</si>
  <si>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</si>
  <si>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</si>
  <si>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</si>
  <si>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</si>
  <si>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</si>
  <si>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</si>
  <si>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</si>
  <si>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</si>
  <si>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</si>
  <si>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</si>
  <si>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</si>
  <si>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</si>
  <si>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</si>
  <si>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</si>
  <si>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</si>
  <si>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</si>
  <si>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</si>
  <si>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</si>
  <si>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</si>
  <si>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</si>
  <si>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</si>
  <si>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</si>
  <si>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</si>
  <si>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</si>
  <si>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</si>
  <si>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</si>
  <si>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</si>
  <si>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</si>
  <si>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</si>
  <si>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</si>
  <si>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</si>
  <si>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</si>
  <si>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</si>
  <si>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</si>
  <si>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</si>
  <si>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</si>
  <si>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</si>
  <si>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</si>
  <si>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</si>
  <si>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</si>
  <si>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</si>
  <si>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</si>
  <si>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</si>
  <si>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</si>
  <si>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</si>
  <si>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</si>
  <si>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</si>
  <si>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</si>
  <si>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</si>
  <si>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</si>
  <si>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</si>
  <si>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</si>
  <si>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</si>
  <si>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</si>
  <si>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</si>
  <si>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</si>
  <si>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</si>
  <si>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</si>
  <si>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</si>
  <si>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</si>
  <si>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</si>
  <si>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</si>
  <si>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</si>
  <si>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</si>
  <si>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</si>
  <si>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</si>
  <si>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</si>
  <si>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</si>
  <si>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</si>
  <si>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</si>
  <si>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</si>
  <si>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</si>
  <si>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</si>
  <si>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</si>
  <si>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</si>
  <si>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</si>
  <si>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</si>
  <si>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</si>
  <si>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</si>
  <si>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</si>
  <si>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</si>
  <si>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</si>
  <si>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</si>
  <si>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</si>
  <si>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</si>
  <si>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</si>
  <si>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</si>
  <si>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</si>
  <si>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</si>
  <si>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</si>
  <si>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</si>
  <si>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</si>
  <si>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</si>
  <si>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</si>
  <si>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</si>
  <si>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</si>
  <si>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</si>
  <si>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</si>
  <si>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</si>
  <si>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</si>
  <si>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</si>
  <si>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</si>
  <si>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</si>
  <si>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</si>
  <si>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</si>
  <si>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</si>
  <si>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</si>
  <si>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</si>
  <si>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</si>
  <si>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</si>
  <si>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</si>
  <si>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</si>
  <si>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</si>
  <si>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</si>
  <si>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</si>
  <si>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</si>
  <si>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</si>
  <si>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</si>
  <si>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</si>
  <si>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</si>
  <si>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</si>
  <si>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</si>
  <si>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</si>
  <si>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</si>
  <si>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</si>
  <si>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</si>
  <si>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</si>
  <si>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</si>
  <si>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</si>
  <si>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</si>
  <si>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</si>
  <si>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</si>
  <si>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</si>
  <si>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</si>
  <si>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</si>
  <si>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</si>
  <si>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</si>
  <si>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</si>
  <si>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</si>
  <si>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</si>
  <si>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</si>
  <si>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</si>
  <si>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</si>
  <si>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</si>
  <si>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</si>
  <si>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</si>
  <si>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</si>
  <si>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</si>
  <si>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</si>
  <si>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</si>
  <si>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</si>
  <si>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</si>
  <si>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</si>
  <si>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</si>
  <si>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</si>
  <si>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</si>
  <si>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</si>
  <si>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</si>
  <si>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</si>
  <si>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</si>
  <si>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</si>
  <si>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</si>
  <si>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</si>
  <si>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</si>
  <si>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</si>
  <si>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</si>
  <si>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</si>
  <si>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</si>
  <si>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</si>
  <si>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</si>
  <si>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</si>
  <si>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</si>
  <si>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</si>
  <si>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</si>
  <si>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</si>
  <si>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</si>
  <si>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</si>
  <si>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</si>
  <si>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</si>
  <si>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</si>
  <si>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</si>
  <si>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</si>
  <si>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</si>
  <si>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</si>
  <si>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</si>
  <si>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</si>
  <si>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</si>
  <si>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</si>
  <si>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</si>
  <si>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</si>
  <si>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</si>
  <si>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</si>
  <si>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</si>
  <si>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</si>
  <si>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</si>
  <si>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</si>
  <si>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</si>
  <si>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</si>
  <si>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</si>
  <si>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</si>
  <si>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</si>
  <si>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</si>
  <si>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</si>
  <si>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</si>
  <si>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</si>
  <si>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</si>
  <si>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</si>
  <si>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</si>
  <si>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</si>
  <si>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</si>
  <si>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</si>
  <si>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</si>
  <si>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</si>
  <si>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</si>
  <si>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</si>
  <si>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</si>
  <si>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</si>
  <si>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</si>
  <si>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</si>
  <si>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</si>
  <si>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</si>
  <si>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</si>
  <si>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</si>
  <si>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</si>
  <si>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</si>
  <si>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</si>
  <si>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</si>
  <si>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</si>
  <si>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</si>
  <si>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</si>
  <si>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</si>
  <si>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</si>
  <si>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</si>
  <si>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</si>
  <si>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</si>
  <si>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</si>
  <si>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</si>
  <si>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</si>
  <si>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</si>
  <si>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</si>
  <si>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</si>
  <si>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</si>
  <si>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</si>
  <si>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</si>
  <si>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</si>
  <si>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</si>
  <si>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</si>
  <si>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</si>
  <si>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</si>
  <si>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</si>
  <si>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</si>
  <si>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</si>
  <si>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</si>
  <si>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</si>
  <si>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</si>
  <si>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</si>
  <si>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</si>
  <si>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</si>
  <si>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</si>
  <si>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</si>
  <si>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</si>
  <si>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</si>
  <si>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</si>
  <si>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</si>
  <si>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</si>
  <si>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</si>
  <si>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</si>
  <si>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</si>
  <si>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</si>
  <si>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</si>
  <si>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</si>
  <si>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</si>
  <si>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</si>
  <si>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</si>
  <si>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</si>
  <si>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</si>
  <si>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</si>
  <si>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</si>
  <si>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</si>
  <si>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</si>
  <si>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</si>
  <si>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</si>
  <si>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</si>
  <si>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</si>
  <si>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</si>
  <si>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</si>
  <si>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</si>
  <si>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</si>
  <si>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</si>
  <si>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</si>
  <si>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</si>
  <si>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</si>
  <si>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</si>
  <si>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</si>
  <si>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</si>
  <si>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</si>
  <si>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</si>
  <si>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</si>
  <si>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</si>
  <si>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</si>
  <si>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</si>
  <si>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</si>
  <si>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</si>
  <si>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</si>
  <si>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</si>
  <si>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</si>
  <si>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</si>
  <si>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</si>
  <si>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</si>
  <si>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</si>
  <si>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</si>
  <si>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</si>
  <si>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</si>
  <si>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</si>
  <si>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</si>
  <si>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</si>
  <si>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</si>
  <si>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</si>
  <si>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</si>
  <si>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</si>
  <si>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</si>
  <si>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</si>
  <si>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</si>
  <si>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</si>
  <si>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</si>
  <si>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</si>
  <si>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</si>
  <si>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</si>
  <si>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</si>
  <si>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</si>
  <si>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</si>
  <si>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</si>
  <si>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</si>
  <si>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</si>
  <si>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</si>
  <si>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</si>
  <si>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</si>
  <si>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</si>
  <si>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</si>
  <si>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</si>
  <si>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</si>
  <si>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</si>
  <si>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</si>
  <si>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</si>
  <si>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</si>
  <si>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</si>
  <si>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</si>
  <si>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</si>
  <si>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</si>
  <si>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</si>
  <si>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</si>
  <si>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</si>
  <si>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</si>
  <si>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</si>
  <si>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</si>
  <si>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</si>
  <si>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</si>
  <si>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</si>
  <si>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</si>
  <si>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</si>
  <si>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</si>
  <si>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</si>
  <si>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</si>
  <si>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</si>
  <si>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</si>
  <si>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</si>
  <si>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</si>
  <si>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</si>
  <si>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</si>
  <si>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</si>
  <si>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</si>
  <si>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</si>
  <si>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</si>
  <si>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</si>
  <si>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</si>
  <si>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</si>
  <si>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</si>
  <si>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</si>
  <si>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</si>
  <si>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</si>
  <si>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</si>
  <si>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</si>
  <si>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</si>
  <si>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</si>
  <si>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</si>
  <si>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</si>
  <si>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</si>
  <si>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</si>
  <si>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</si>
  <si>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</si>
  <si>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</si>
  <si>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</si>
  <si>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</si>
  <si>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</si>
  <si>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</si>
  <si>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</si>
  <si>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</si>
  <si>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</si>
  <si>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</si>
  <si>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</si>
  <si>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</si>
  <si>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</si>
  <si>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</si>
  <si>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</si>
  <si>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</si>
  <si>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</si>
  <si>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</si>
  <si>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</si>
  <si>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</si>
  <si>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</si>
  <si>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</si>
  <si>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</si>
  <si>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</si>
  <si>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</si>
  <si>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</si>
  <si>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</si>
  <si>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</si>
  <si>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</si>
  <si>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</si>
  <si>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</si>
  <si>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</si>
  <si>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</si>
  <si>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</si>
  <si>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</si>
  <si>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</si>
  <si>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</si>
  <si>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</si>
  <si>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</si>
  <si>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</si>
  <si>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</si>
  <si>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</si>
  <si>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</si>
  <si>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</si>
  <si>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</si>
  <si>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</si>
  <si>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</si>
  <si>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</si>
  <si>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</si>
  <si>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</si>
  <si>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</si>
  <si>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</si>
  <si>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</si>
  <si>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</si>
  <si>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</si>
  <si>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</si>
  <si>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</si>
  <si>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</si>
  <si>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</si>
  <si>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</si>
  <si>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</si>
  <si>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</si>
  <si>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</si>
  <si>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</si>
  <si>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</si>
  <si>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</si>
  <si>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</si>
  <si>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</si>
  <si>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</si>
  <si>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</si>
  <si>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</si>
  <si>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</si>
  <si>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</si>
  <si>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</si>
  <si>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</si>
  <si>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</si>
  <si>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</si>
  <si>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</si>
  <si>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</si>
  <si>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</si>
  <si>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</si>
  <si>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</si>
  <si>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</si>
  <si>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</si>
  <si>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</si>
  <si>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</si>
  <si>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</si>
  <si>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</si>
  <si>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</si>
  <si>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</si>
  <si>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</si>
  <si>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</si>
  <si>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</si>
  <si>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</si>
  <si>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</si>
  <si>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</si>
  <si>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</si>
  <si>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</si>
  <si>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</si>
  <si>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</si>
  <si>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</si>
  <si>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</si>
  <si>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</si>
  <si>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</si>
  <si>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</si>
  <si>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</si>
  <si>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</si>
  <si>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</si>
  <si>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</si>
  <si>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</si>
  <si>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</si>
  <si>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</si>
  <si>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</si>
  <si>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</si>
  <si>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</si>
  <si>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</si>
  <si>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</si>
  <si>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</si>
  <si>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</si>
  <si>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</si>
  <si>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</si>
  <si>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</si>
  <si>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</si>
  <si>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</si>
  <si>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</si>
  <si>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</si>
  <si>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</si>
  <si>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</si>
  <si>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</si>
  <si>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</si>
  <si>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</si>
  <si>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</si>
  <si>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</si>
  <si>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</si>
  <si>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</si>
  <si>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</si>
  <si>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</si>
  <si>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</si>
  <si>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</si>
  <si>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</si>
  <si>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</si>
  <si>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</si>
  <si>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</si>
  <si>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</si>
  <si>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</si>
  <si>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</si>
  <si>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</si>
  <si>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</si>
  <si>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</si>
  <si>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</si>
  <si>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</si>
  <si>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</si>
  <si>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</si>
  <si>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</si>
  <si>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</si>
  <si>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</si>
  <si>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</si>
  <si>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</si>
  <si>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</si>
  <si>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</si>
  <si>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</si>
  <si>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</si>
  <si>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</si>
  <si>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</si>
  <si>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</si>
  <si>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</si>
  <si>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</si>
  <si>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</si>
  <si>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</si>
  <si>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</si>
  <si>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</si>
  <si>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</si>
  <si>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</si>
  <si>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</si>
  <si>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</si>
  <si>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</si>
  <si>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</si>
  <si>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</si>
  <si>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</si>
  <si>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</si>
  <si>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</si>
  <si>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</si>
  <si>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</si>
  <si>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</si>
  <si>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</si>
  <si>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</si>
  <si>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</si>
  <si>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</si>
  <si>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</si>
  <si>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</si>
  <si>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</si>
  <si>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</si>
  <si>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</si>
  <si>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</si>
  <si>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</si>
  <si>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</si>
  <si>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</si>
  <si>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</si>
  <si>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</si>
  <si>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</si>
  <si>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</si>
  <si>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</si>
  <si>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</si>
  <si>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</si>
  <si>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</si>
  <si>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</si>
  <si>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</si>
  <si>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</si>
  <si>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</si>
  <si>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</si>
  <si>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</si>
  <si>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</si>
  <si>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</si>
  <si>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</si>
  <si>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</si>
  <si>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</si>
  <si>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</si>
  <si>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</si>
  <si>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</si>
  <si>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</si>
  <si>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</si>
  <si>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</si>
  <si>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</si>
  <si>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</si>
  <si>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</si>
  <si>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</si>
  <si>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</si>
  <si>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</si>
  <si>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</si>
  <si>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</si>
  <si>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</si>
  <si>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</si>
  <si>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</si>
  <si>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</si>
  <si>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</si>
  <si>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</si>
  <si>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</si>
  <si>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</si>
  <si>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</si>
  <si>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</si>
  <si>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</si>
  <si>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</si>
  <si>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</si>
  <si>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</si>
  <si>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</si>
  <si>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</si>
  <si>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</si>
  <si>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</si>
  <si>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</si>
  <si>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</si>
  <si>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</si>
  <si>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</si>
  <si>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</si>
  <si>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</si>
  <si>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</si>
  <si>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</si>
  <si>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</si>
  <si>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</si>
  <si>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</si>
  <si>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</si>
  <si>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</si>
  <si>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</si>
  <si>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</si>
  <si>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</si>
  <si>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</si>
  <si>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</si>
  <si>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</si>
  <si>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</si>
  <si>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</si>
  <si>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</si>
  <si>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</si>
  <si>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</si>
  <si>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</si>
  <si>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</si>
  <si>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</si>
  <si>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</si>
  <si>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</si>
  <si>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</si>
  <si>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</si>
  <si>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</si>
  <si>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</si>
  <si>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</si>
  <si>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</si>
  <si>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</si>
  <si>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</si>
  <si>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</si>
  <si>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</si>
  <si>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</si>
  <si>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</si>
  <si>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</si>
  <si>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</si>
  <si>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</si>
  <si>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</si>
  <si>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</si>
  <si>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</si>
  <si>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</si>
  <si>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</si>
  <si>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</si>
  <si>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</si>
  <si>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</si>
  <si>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</si>
  <si>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</si>
  <si>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</si>
  <si>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</si>
  <si>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</si>
  <si>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</si>
  <si>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</si>
  <si>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</si>
  <si>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</si>
  <si>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</si>
  <si>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</si>
  <si>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</si>
  <si>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</si>
  <si>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</si>
  <si>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</si>
  <si>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</si>
  <si>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</si>
  <si>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</si>
  <si>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</si>
  <si>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</si>
  <si>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</si>
  <si>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</si>
  <si>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</si>
  <si>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</si>
  <si>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</si>
  <si>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</si>
  <si>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</si>
  <si>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</si>
  <si>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</si>
  <si>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</si>
  <si>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</si>
  <si>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</si>
  <si>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</si>
  <si>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</si>
  <si>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</si>
  <si>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</si>
  <si>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</si>
  <si>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</si>
  <si>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</si>
  <si>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</si>
  <si>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</si>
  <si>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</si>
  <si>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</si>
  <si>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</si>
  <si>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</si>
  <si>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</si>
  <si>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</si>
  <si>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</si>
  <si>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</si>
  <si>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</si>
  <si>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</si>
  <si>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</si>
  <si>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</si>
  <si>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</si>
  <si>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</si>
  <si>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</si>
  <si>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</si>
  <si>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</si>
  <si>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</si>
  <si>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</si>
  <si>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</si>
  <si>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</si>
  <si>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</si>
  <si>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</si>
  <si>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</si>
  <si>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</si>
  <si>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</si>
  <si>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</si>
  <si>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</si>
  <si>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</si>
  <si>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</si>
  <si>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</si>
  <si>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</si>
  <si>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</si>
  <si>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</si>
  <si>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</si>
  <si>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</si>
  <si>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</si>
  <si>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</si>
  <si>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</si>
  <si>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</si>
  <si>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</si>
  <si>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</si>
  <si>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</si>
  <si>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</si>
  <si>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</si>
  <si>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</si>
  <si>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</si>
  <si>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</si>
  <si>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</si>
  <si>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</si>
  <si>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</si>
  <si>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</si>
  <si>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</si>
  <si>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</si>
  <si>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</si>
  <si>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</si>
  <si>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</si>
  <si>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</si>
  <si>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</si>
  <si>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</si>
  <si>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</si>
  <si>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</si>
  <si>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</si>
  <si>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</si>
  <si>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</si>
  <si>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</si>
  <si>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</si>
  <si>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</si>
  <si>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</si>
  <si>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</si>
  <si>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</si>
  <si>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</si>
  <si>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</si>
  <si>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</si>
  <si>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</si>
  <si>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</si>
  <si>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</si>
  <si>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</si>
  <si>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</si>
  <si>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</si>
  <si>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</si>
  <si>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</si>
  <si>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</si>
  <si>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</si>
  <si>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</si>
  <si>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</si>
  <si>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</si>
  <si>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</si>
  <si>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</si>
  <si>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</si>
  <si>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</si>
  <si>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</si>
  <si>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</si>
  <si>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</si>
  <si>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</si>
  <si>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</si>
  <si>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</si>
  <si>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</si>
  <si>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</si>
  <si>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</si>
  <si>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</si>
  <si>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</si>
  <si>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</si>
  <si>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</si>
  <si>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</si>
  <si>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</si>
  <si>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</si>
  <si>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</si>
  <si>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</si>
  <si>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</si>
  <si>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</si>
  <si>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</si>
  <si>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</si>
  <si>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</si>
  <si>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</si>
  <si>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</si>
  <si>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</si>
  <si>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</si>
  <si>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</si>
  <si>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</si>
  <si>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</si>
  <si>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</si>
  <si>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</si>
  <si>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</si>
  <si>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</si>
  <si>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</si>
  <si>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</si>
  <si>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</si>
  <si>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</si>
  <si>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</si>
  <si>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</si>
  <si>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</si>
  <si>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</si>
  <si>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</si>
  <si>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</si>
  <si>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</si>
  <si>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</si>
  <si>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</si>
  <si>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</si>
  <si>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</si>
  <si>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</si>
  <si>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</si>
  <si>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</si>
  <si>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</si>
  <si>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</si>
  <si>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</si>
  <si>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</si>
  <si>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</si>
  <si>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</si>
  <si>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</si>
  <si>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</si>
  <si>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</si>
  <si>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</si>
  <si>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</si>
  <si>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</si>
  <si>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</si>
  <si>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</si>
  <si>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</si>
  <si>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</si>
  <si>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</si>
  <si>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</si>
  <si>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</si>
  <si>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</si>
  <si>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</si>
  <si>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</si>
  <si>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</si>
  <si>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</si>
  <si>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</si>
  <si>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</si>
  <si>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</si>
  <si>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</si>
  <si>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</si>
  <si>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</si>
  <si>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</si>
  <si>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</si>
  <si>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</si>
  <si>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</si>
  <si>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</si>
  <si>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</si>
  <si>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</si>
  <si>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</si>
  <si>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</si>
  <si>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</si>
  <si>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</si>
  <si>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</si>
  <si>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</si>
  <si>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</si>
  <si>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</si>
  <si>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</si>
  <si>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</si>
  <si>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</si>
  <si>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</si>
  <si>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</si>
  <si>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</si>
  <si>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</si>
  <si>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</si>
  <si>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</si>
  <si>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</si>
  <si>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</si>
  <si>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</si>
  <si>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</si>
  <si>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</si>
  <si>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</si>
  <si>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</si>
  <si>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</si>
  <si>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</si>
  <si>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</si>
  <si>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</si>
  <si>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</si>
  <si>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</si>
  <si>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</si>
  <si>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</si>
  <si>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</si>
  <si>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</si>
  <si>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</si>
  <si>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</si>
  <si>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</si>
  <si>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</si>
  <si>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</si>
  <si>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</si>
  <si>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</si>
  <si>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</si>
  <si>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</si>
  <si>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</si>
  <si>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</si>
  <si>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</si>
  <si>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</si>
  <si>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</si>
  <si>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</si>
  <si>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</si>
  <si>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</si>
  <si>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</si>
  <si>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</si>
  <si>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</si>
  <si>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</si>
  <si>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</si>
  <si>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</si>
  <si>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</si>
  <si>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</si>
  <si>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</si>
  <si>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</si>
  <si>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</si>
  <si>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</si>
  <si>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</si>
  <si>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</si>
  <si>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</si>
  <si>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</si>
  <si>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</si>
  <si>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</si>
  <si>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</si>
  <si>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</si>
  <si>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</si>
  <si>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</si>
  <si>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</si>
  <si>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</si>
  <si>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</si>
  <si>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</si>
  <si>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</si>
  <si>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</si>
  <si>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</si>
  <si>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</si>
  <si>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</si>
  <si>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</si>
  <si>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</si>
  <si>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</si>
  <si>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</si>
  <si>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</si>
  <si>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</si>
  <si>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</si>
  <si>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</si>
  <si>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</si>
  <si>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</si>
  <si>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</si>
  <si>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</si>
  <si>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</si>
  <si>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</si>
  <si>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</si>
  <si>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</si>
  <si>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</si>
  <si>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</si>
  <si>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</si>
  <si>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</si>
  <si>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</si>
  <si>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</si>
  <si>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</si>
  <si>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</si>
  <si>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</si>
  <si>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</si>
  <si>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</si>
  <si>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</si>
  <si>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</si>
  <si>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</si>
  <si>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</si>
  <si>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</si>
  <si>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</si>
  <si>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</si>
  <si>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</si>
  <si>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</si>
  <si>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</si>
  <si>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</si>
  <si>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</si>
  <si>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</si>
  <si>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</si>
  <si>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</si>
  <si>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</si>
  <si>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</si>
  <si>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</si>
  <si>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</si>
  <si>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</si>
  <si>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</si>
  <si>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</si>
  <si>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</si>
  <si>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</si>
  <si>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</si>
  <si>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</si>
  <si>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</si>
  <si>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</si>
  <si>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</si>
  <si>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</si>
  <si>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</si>
  <si>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</si>
  <si>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</si>
  <si>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</si>
  <si>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</si>
  <si>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</si>
  <si>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</si>
  <si>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</si>
  <si>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</si>
  <si>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</si>
  <si>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</si>
  <si>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</si>
  <si>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</si>
  <si>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</si>
  <si>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</si>
  <si>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</si>
  <si>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</si>
  <si>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</si>
  <si>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</si>
  <si>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</si>
  <si>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</si>
  <si>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</si>
  <si>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</si>
  <si>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</si>
  <si>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</si>
  <si>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</si>
  <si>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</si>
  <si>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</si>
  <si>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</si>
  <si>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</si>
  <si>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</si>
  <si>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</si>
  <si>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</si>
  <si>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</si>
  <si>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</si>
  <si>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</si>
  <si>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</si>
  <si>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</si>
  <si>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</si>
  <si>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</si>
  <si>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</si>
  <si>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</si>
  <si>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</si>
  <si>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</si>
  <si>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</si>
  <si>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</si>
  <si>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</si>
  <si>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</si>
  <si>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</si>
  <si>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</si>
  <si>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</si>
  <si>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</si>
  <si>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</si>
  <si>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</si>
  <si>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</si>
  <si>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</si>
  <si>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</si>
  <si>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</si>
  <si>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</si>
  <si>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</si>
  <si>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</si>
  <si>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</si>
  <si>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</si>
  <si>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</si>
  <si>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</si>
  <si>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</si>
  <si>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</si>
  <si>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</si>
  <si>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</si>
  <si>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</si>
  <si>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</si>
  <si>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</si>
  <si>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</si>
  <si>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</si>
  <si>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</si>
  <si>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</si>
  <si>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</si>
  <si>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</si>
  <si>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</si>
  <si>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</si>
  <si>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</si>
  <si>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</si>
  <si>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</si>
  <si>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</si>
  <si>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</si>
  <si>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</si>
  <si>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</si>
  <si>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</si>
  <si>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</si>
  <si>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</si>
  <si>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</si>
  <si>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</si>
  <si>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</si>
  <si>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</si>
  <si>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</si>
  <si>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</si>
  <si>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</si>
  <si>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</si>
  <si>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</si>
  <si>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</si>
  <si>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</si>
  <si>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</si>
  <si>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</si>
  <si>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</si>
  <si>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</si>
  <si>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</si>
  <si>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</si>
  <si>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</si>
  <si>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</si>
  <si>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</si>
  <si>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</si>
  <si>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</si>
  <si>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</si>
  <si>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</si>
  <si>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</si>
  <si>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</si>
  <si>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</si>
  <si>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</si>
  <si>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</si>
  <si>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</si>
  <si>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</si>
  <si>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</si>
  <si>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</si>
  <si>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</si>
  <si>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</si>
  <si>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</si>
  <si>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</si>
  <si>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</si>
  <si>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</si>
  <si>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</si>
  <si>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</si>
  <si>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</si>
  <si>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</si>
  <si>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</si>
  <si>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</si>
  <si>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</si>
  <si>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</si>
  <si>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</si>
  <si>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</si>
  <si>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</si>
  <si>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</si>
  <si>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</si>
  <si>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</si>
  <si>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</si>
  <si>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</si>
  <si>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</si>
  <si>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</si>
  <si>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</si>
  <si>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</si>
  <si>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</si>
  <si>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</si>
  <si>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</si>
  <si>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</si>
  <si>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</si>
  <si>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</si>
  <si>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</si>
  <si>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</si>
  <si>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</si>
  <si>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</si>
  <si>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</si>
  <si>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</si>
  <si>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</si>
  <si>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</si>
  <si>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</si>
  <si>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</si>
  <si>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</si>
  <si>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</si>
  <si>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</si>
  <si>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</si>
  <si>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</si>
  <si>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</si>
  <si>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</si>
  <si>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</si>
  <si>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</si>
  <si>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</si>
  <si>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</si>
  <si>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</si>
  <si>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</si>
  <si>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</si>
  <si>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</si>
  <si>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</si>
  <si>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</si>
  <si>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</si>
  <si>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</si>
  <si>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</si>
  <si>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</si>
  <si>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</si>
  <si>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</si>
  <si>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</si>
  <si>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</si>
  <si>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</si>
  <si>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</si>
  <si>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</si>
  <si>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</si>
  <si>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</si>
  <si>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</si>
  <si>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</si>
  <si>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</si>
  <si>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</si>
  <si>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</si>
  <si>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</si>
  <si>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</si>
  <si>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</si>
  <si>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</si>
  <si>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</si>
  <si>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</si>
  <si>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</si>
  <si>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</si>
  <si>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</si>
  <si>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</si>
  <si>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</si>
  <si>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</si>
  <si>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</si>
  <si>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</si>
  <si>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</si>
  <si>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</si>
  <si>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</si>
  <si>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</si>
  <si>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</si>
  <si>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</si>
  <si>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</si>
  <si>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</si>
  <si>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</si>
  <si>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</si>
  <si>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</si>
  <si>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</si>
  <si>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</si>
  <si>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</si>
  <si>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</si>
  <si>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</si>
  <si>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</si>
  <si>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</si>
  <si>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</si>
  <si>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</si>
  <si>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</si>
  <si>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</si>
  <si>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</si>
  <si>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</si>
  <si>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</si>
  <si>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</si>
  <si>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</si>
  <si>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</si>
  <si>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</si>
  <si>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</si>
  <si>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</si>
  <si>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</si>
  <si>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</si>
  <si>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</si>
  <si>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</si>
  <si>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</si>
  <si>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</si>
  <si>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</si>
  <si>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</si>
  <si>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</si>
  <si>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</si>
  <si>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</si>
  <si>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</si>
  <si>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</si>
  <si>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</si>
  <si>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</si>
  <si>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</si>
  <si>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</si>
  <si>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</si>
  <si>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</si>
  <si>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</si>
  <si>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</si>
  <si>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</si>
  <si>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</si>
  <si>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</si>
  <si>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</si>
  <si>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</si>
  <si>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</si>
  <si>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</si>
  <si>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</si>
  <si>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</si>
  <si>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</si>
  <si>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</si>
  <si>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</si>
  <si>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</si>
  <si>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</si>
  <si>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</si>
  <si>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</si>
  <si>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</si>
  <si>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</si>
  <si>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</si>
  <si>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</si>
  <si>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</si>
  <si>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</si>
  <si>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</si>
  <si>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</si>
  <si>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</si>
  <si>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</si>
  <si>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</si>
  <si>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</si>
  <si>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</si>
  <si>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</si>
  <si>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</si>
  <si>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</si>
  <si>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</si>
  <si>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</si>
  <si>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</si>
  <si>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</si>
  <si>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</si>
  <si>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</si>
  <si>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</si>
  <si>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</si>
  <si>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</si>
  <si>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</si>
  <si>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</si>
  <si>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</si>
  <si>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</si>
  <si>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</si>
  <si>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</si>
  <si>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</si>
  <si>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</si>
  <si>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</si>
  <si>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</si>
  <si>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</si>
  <si>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</si>
  <si>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</si>
  <si>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</si>
  <si>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</si>
  <si>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</si>
  <si>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</si>
  <si>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</si>
  <si>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</si>
  <si>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</si>
  <si>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</si>
  <si>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</si>
  <si>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</si>
  <si>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</si>
  <si>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</si>
  <si>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</si>
  <si>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</si>
  <si>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</si>
  <si>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</si>
  <si>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</si>
  <si>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</si>
  <si>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</si>
  <si>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</si>
  <si>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</si>
  <si>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</si>
  <si>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</si>
  <si>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</si>
  <si>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</si>
  <si>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</si>
  <si>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</si>
  <si>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</si>
  <si>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</si>
  <si>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</si>
  <si>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</si>
  <si>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</si>
  <si>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</si>
  <si>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</si>
  <si>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</si>
  <si>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</si>
  <si>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</si>
  <si>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</si>
  <si>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</si>
  <si>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</si>
  <si>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</si>
  <si>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</si>
  <si>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</si>
  <si>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</si>
  <si>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</si>
  <si>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</si>
  <si>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</si>
  <si>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</si>
  <si>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</si>
  <si>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</si>
  <si>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</si>
  <si>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</si>
  <si>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</si>
  <si>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</si>
  <si>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</si>
  <si>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</si>
  <si>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</si>
  <si>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</si>
  <si>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</si>
  <si>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</si>
  <si>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</si>
  <si>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</si>
  <si>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</si>
  <si>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</si>
  <si>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</si>
  <si>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</si>
  <si>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</si>
  <si>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</si>
  <si>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</si>
  <si>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</si>
  <si>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</si>
  <si>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</si>
  <si>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</si>
  <si>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</si>
  <si>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</si>
  <si>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</si>
  <si>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</si>
  <si>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</si>
  <si>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</si>
  <si>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</si>
  <si>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</si>
  <si>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</si>
  <si>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</si>
  <si>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</si>
  <si>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</si>
  <si>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</si>
  <si>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</si>
  <si>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</si>
  <si>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</si>
  <si>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</si>
  <si>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</si>
  <si>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</si>
  <si>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</si>
  <si>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</si>
  <si>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</si>
  <si>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</si>
  <si>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</si>
  <si>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</si>
  <si>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</si>
  <si>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</si>
  <si>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</si>
  <si>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</si>
  <si>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</si>
  <si>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</si>
  <si>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</si>
  <si>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</si>
  <si>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</si>
  <si>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</si>
  <si>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</si>
  <si>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</si>
  <si>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</si>
  <si>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</si>
  <si>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</si>
  <si>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</si>
  <si>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</si>
  <si>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</si>
  <si>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</si>
  <si>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</si>
  <si>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</si>
  <si>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</si>
  <si>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</si>
  <si>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</si>
  <si>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</si>
  <si>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</si>
  <si>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</si>
  <si>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</si>
  <si>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</si>
  <si>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</si>
  <si>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</si>
  <si>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</si>
  <si>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</si>
  <si>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</si>
  <si>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</si>
  <si>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</si>
  <si>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</si>
  <si>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</si>
  <si>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</si>
  <si>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</si>
  <si>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</si>
  <si>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</si>
  <si>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</si>
  <si>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</si>
  <si>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</si>
  <si>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</si>
  <si>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</si>
  <si>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</si>
  <si>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</si>
  <si>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</si>
  <si>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</si>
  <si>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</si>
  <si>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</si>
  <si>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</si>
  <si>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</si>
  <si>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</si>
  <si>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</si>
  <si>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</si>
  <si>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</si>
  <si>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</si>
  <si>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</si>
  <si>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</si>
  <si>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</si>
  <si>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</si>
  <si>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</si>
  <si>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</si>
  <si>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</si>
  <si>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</si>
  <si>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</si>
  <si>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</si>
  <si>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</si>
  <si>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</si>
  <si>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</si>
  <si>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</si>
  <si>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</si>
  <si>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</si>
  <si>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</si>
  <si>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</si>
  <si>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</si>
  <si>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</si>
  <si>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</si>
  <si>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</si>
  <si>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</si>
  <si>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</si>
  <si>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</si>
  <si>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</si>
  <si>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</si>
  <si>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</si>
  <si>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</si>
  <si>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</si>
  <si>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</si>
  <si>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</si>
  <si>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</si>
  <si>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</si>
  <si>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</si>
  <si>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</si>
  <si>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</si>
  <si>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</si>
  <si>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</si>
  <si>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</si>
  <si>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</si>
  <si>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</si>
  <si>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</si>
  <si>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</si>
  <si>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</si>
  <si>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</si>
  <si>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</si>
  <si>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</si>
  <si>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</si>
  <si>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</si>
  <si>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</si>
  <si>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</si>
  <si>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</si>
  <si>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</si>
  <si>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</si>
  <si>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</si>
  <si>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</si>
  <si>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</si>
  <si>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</si>
  <si>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</si>
  <si>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</si>
  <si>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</si>
  <si>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</si>
  <si>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</si>
  <si>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</si>
  <si>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</si>
  <si>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</si>
  <si>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</si>
  <si>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</si>
  <si>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</si>
  <si>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</si>
  <si>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</si>
  <si>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</si>
  <si>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</si>
  <si>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</si>
  <si>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</si>
  <si>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</si>
  <si>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</si>
  <si>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</si>
  <si>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</si>
  <si>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</si>
  <si>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</si>
  <si>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</si>
  <si>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</si>
  <si>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</si>
  <si>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</si>
  <si>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</si>
  <si>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</si>
  <si>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</si>
  <si>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</si>
  <si>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</si>
  <si>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</si>
  <si>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</si>
  <si>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</si>
  <si>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</si>
  <si>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</si>
  <si>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</si>
  <si>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</si>
  <si>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</si>
  <si>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</si>
  <si>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</si>
  <si>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</si>
  <si>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</si>
  <si>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</si>
  <si>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</si>
  <si>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</si>
  <si>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</si>
  <si>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</si>
  <si>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</si>
  <si>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</si>
  <si>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</si>
  <si>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</si>
  <si>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</si>
  <si>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</si>
  <si>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</si>
  <si>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</si>
  <si>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</si>
  <si>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</si>
  <si>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</si>
  <si>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</si>
  <si>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</si>
  <si>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</si>
  <si>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</si>
  <si>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</si>
  <si>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</si>
  <si>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</si>
  <si>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</si>
  <si>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</si>
  <si>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</si>
  <si>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</si>
  <si>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</si>
  <si>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</si>
  <si>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</si>
  <si>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</si>
  <si>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</si>
  <si>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</si>
  <si>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</si>
  <si>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</si>
  <si>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</si>
  <si>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</si>
  <si>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</si>
  <si>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</si>
  <si>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</si>
  <si>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</si>
  <si>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</si>
  <si>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</si>
  <si>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</si>
  <si>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</si>
  <si>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</si>
  <si>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</si>
  <si>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</si>
  <si>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</si>
  <si>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</si>
  <si>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</si>
  <si>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</si>
  <si>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</si>
  <si>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</si>
  <si>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</si>
  <si>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</si>
  <si>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</si>
  <si>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</si>
  <si>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</si>
  <si>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</si>
  <si>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</si>
  <si>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</si>
  <si>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</si>
  <si>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</si>
  <si>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</si>
  <si>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</si>
  <si>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</si>
  <si>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</si>
  <si>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</si>
  <si>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</si>
  <si>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</si>
  <si>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</si>
  <si>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</si>
  <si>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</si>
  <si>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</si>
  <si>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</si>
  <si>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</si>
  <si>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</si>
  <si>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</si>
  <si>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</si>
  <si>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</si>
  <si>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</si>
  <si>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</si>
  <si>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</si>
  <si>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</si>
  <si>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</si>
  <si>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</si>
  <si>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</si>
  <si>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</si>
  <si>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</si>
  <si>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</si>
  <si>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</si>
  <si>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</si>
  <si>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</si>
  <si>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</si>
  <si>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</si>
  <si>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</si>
  <si>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</si>
  <si>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</si>
  <si>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</si>
  <si>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</si>
  <si>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</si>
  <si>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</si>
  <si>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</si>
  <si>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</si>
  <si>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</si>
  <si>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</si>
  <si>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</si>
  <si>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</si>
  <si>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</si>
  <si>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</si>
  <si>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</si>
  <si>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</si>
  <si>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</si>
  <si>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</si>
  <si>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</si>
  <si>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</si>
  <si>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</si>
  <si>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</si>
  <si>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</si>
  <si>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</si>
  <si>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</si>
  <si>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</si>
  <si>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</si>
  <si>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</si>
  <si>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</si>
  <si>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</si>
  <si>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</si>
  <si>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</si>
  <si>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</si>
  <si>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</si>
  <si>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</si>
  <si>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</si>
  <si>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</si>
  <si>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</si>
  <si>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</si>
  <si>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</si>
  <si>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</si>
  <si>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</si>
  <si>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</si>
  <si>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</si>
  <si>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</si>
  <si>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</si>
  <si>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</si>
  <si>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</si>
  <si>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</si>
  <si>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</si>
  <si>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</si>
  <si>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</si>
  <si>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</si>
  <si>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</si>
  <si>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</si>
  <si>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</si>
  <si>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</si>
  <si>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</si>
  <si>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</si>
  <si>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</si>
  <si>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</si>
  <si>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</si>
  <si>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</si>
  <si>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</si>
  <si>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</si>
  <si>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</si>
  <si>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</si>
  <si>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</si>
  <si>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</si>
  <si>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</si>
  <si>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</si>
  <si>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</si>
  <si>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</si>
  <si>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</si>
  <si>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</si>
  <si>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</si>
  <si>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</si>
  <si>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</si>
  <si>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</si>
  <si>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</si>
  <si>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</si>
  <si>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</si>
  <si>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</si>
  <si>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</si>
  <si>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</si>
  <si>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</si>
  <si>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</si>
  <si>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</si>
  <si>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</si>
  <si>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</si>
  <si>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</si>
  <si>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</si>
  <si>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</si>
  <si>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</si>
  <si>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</si>
  <si>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</si>
  <si>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</si>
  <si>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</si>
  <si>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</si>
  <si>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</si>
  <si>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</si>
  <si>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</si>
  <si>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</si>
  <si>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</si>
  <si>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</si>
  <si>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</si>
  <si>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</si>
  <si>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</si>
  <si>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</si>
  <si>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</si>
  <si>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</si>
  <si>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</si>
  <si>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</si>
  <si>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</si>
  <si>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</si>
  <si>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</si>
  <si>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</si>
  <si>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</si>
  <si>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</si>
  <si>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</si>
  <si>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</si>
  <si>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</si>
  <si>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</si>
  <si>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</si>
  <si>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</si>
  <si>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</si>
  <si>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</si>
  <si>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</si>
  <si>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</si>
  <si>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</si>
  <si>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</si>
  <si>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</si>
  <si>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</si>
  <si>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</si>
  <si>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</si>
  <si>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</si>
  <si>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</si>
  <si>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</si>
  <si>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</si>
  <si>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</si>
  <si>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</si>
  <si>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</si>
  <si>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</si>
  <si>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</si>
  <si>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</si>
  <si>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</si>
  <si>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</si>
  <si>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</si>
  <si>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</si>
  <si>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</si>
  <si>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</si>
  <si>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</si>
  <si>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</si>
  <si>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</si>
  <si>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</si>
  <si>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</si>
  <si>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</si>
  <si>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</si>
  <si>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</si>
  <si>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</si>
  <si>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</si>
  <si>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</si>
  <si>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</si>
  <si>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</si>
  <si>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</si>
  <si>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</si>
  <si>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</si>
  <si>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</si>
  <si>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</si>
  <si>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</si>
  <si>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</si>
  <si>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</si>
  <si>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</si>
  <si>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</si>
  <si>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</si>
  <si>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</si>
  <si>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</si>
  <si>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</si>
  <si>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</si>
  <si>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</si>
  <si>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</si>
  <si>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</si>
  <si>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</si>
  <si>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</si>
  <si>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</si>
  <si>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</si>
  <si>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</si>
  <si>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</si>
  <si>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</si>
  <si>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</si>
  <si>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</si>
  <si>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</si>
  <si>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</si>
  <si>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</si>
  <si>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</si>
  <si>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</si>
  <si>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</si>
  <si>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</si>
  <si>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</si>
  <si>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</si>
  <si>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</si>
  <si>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</si>
  <si>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</si>
  <si>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</si>
  <si>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</si>
  <si>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</si>
  <si>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</si>
  <si>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</si>
  <si>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</si>
  <si>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</si>
  <si>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</si>
  <si>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</si>
  <si>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</si>
  <si>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</si>
  <si>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</si>
  <si>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</si>
  <si>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</si>
  <si>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</si>
  <si>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</si>
  <si>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</si>
  <si>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</si>
  <si>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</si>
  <si>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</si>
  <si>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</si>
  <si>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</si>
  <si>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</si>
  <si>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</si>
  <si>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</si>
  <si>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</si>
  <si>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</si>
  <si>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</si>
  <si>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</si>
  <si>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</si>
  <si>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</si>
  <si>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</si>
  <si>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</si>
  <si>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</si>
  <si>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</si>
  <si>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</si>
  <si>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</si>
  <si>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</si>
  <si>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</si>
  <si>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</si>
  <si>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</si>
  <si>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</si>
  <si>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</si>
  <si>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</si>
  <si>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</si>
  <si>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</si>
  <si>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</si>
  <si>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</si>
  <si>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</si>
  <si>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</si>
  <si>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</si>
  <si>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</si>
  <si>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</si>
  <si>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</si>
  <si>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</si>
  <si>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</si>
  <si>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</si>
  <si>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</si>
  <si>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</si>
  <si>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</si>
  <si>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</si>
  <si>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</si>
  <si>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</si>
  <si>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</si>
  <si>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</si>
  <si>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</si>
  <si>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</si>
  <si>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</si>
  <si>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</si>
  <si>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</si>
  <si>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</si>
  <si>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</si>
  <si>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</si>
  <si>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</si>
  <si>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</si>
  <si>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</si>
  <si>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</si>
  <si>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</si>
  <si>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</si>
  <si>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</si>
  <si>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</si>
  <si>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</si>
  <si>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</si>
  <si>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</si>
  <si>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</si>
  <si>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</si>
  <si>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</si>
  <si>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</si>
  <si>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</si>
  <si>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</si>
  <si>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</si>
  <si>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</si>
  <si>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</si>
  <si>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</si>
  <si>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</si>
  <si>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</si>
  <si>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</si>
  <si>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</si>
  <si>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</si>
  <si>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</si>
  <si>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</si>
  <si>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</si>
  <si>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</si>
  <si>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</si>
  <si>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</si>
  <si>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</si>
  <si>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</si>
  <si>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</si>
  <si>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</si>
  <si>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</si>
  <si>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</si>
  <si>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</si>
  <si>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</si>
  <si>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</si>
  <si>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</si>
  <si>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</si>
  <si>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</si>
  <si>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</si>
  <si>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</si>
  <si>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</si>
  <si>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</si>
  <si>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</si>
  <si>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</si>
  <si>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</si>
  <si>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</si>
  <si>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</si>
  <si>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</si>
  <si>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</si>
  <si>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</si>
  <si>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</si>
  <si>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</si>
  <si>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</si>
  <si>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</si>
  <si>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</si>
  <si>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</si>
  <si>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</si>
  <si>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</si>
  <si>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</si>
  <si>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</si>
  <si>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</si>
  <si>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</si>
  <si>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</si>
  <si>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</si>
  <si>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</si>
  <si>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</si>
  <si>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</si>
  <si>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</si>
  <si>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</si>
  <si>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</si>
  <si>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</si>
  <si>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</si>
  <si>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</si>
  <si>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</si>
  <si>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</si>
  <si>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</si>
  <si>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</si>
  <si>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</si>
  <si>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</si>
  <si>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</si>
  <si>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</si>
  <si>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</si>
  <si>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</si>
  <si>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</si>
  <si>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</si>
  <si>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</si>
  <si>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</si>
  <si>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</si>
  <si>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</si>
  <si>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</si>
  <si>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</si>
  <si>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</si>
  <si>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</si>
  <si>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</si>
  <si>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</si>
  <si>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</si>
  <si>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</si>
  <si>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</si>
  <si>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</si>
  <si>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</si>
  <si>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</si>
  <si>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</si>
  <si>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</si>
  <si>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</si>
  <si>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</si>
  <si>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</si>
  <si>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</si>
  <si>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</si>
  <si>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</si>
  <si>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</si>
  <si>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</si>
  <si>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</si>
  <si>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</si>
  <si>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</si>
  <si>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</si>
  <si>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</si>
  <si>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</si>
  <si>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</si>
  <si>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</si>
  <si>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</si>
  <si>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</si>
  <si>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</si>
  <si>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</si>
  <si>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</si>
  <si>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</si>
  <si>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</si>
  <si>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</si>
  <si>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</si>
  <si>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</si>
  <si>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</si>
  <si>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</si>
  <si>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</si>
  <si>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</si>
  <si>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</si>
  <si>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</si>
  <si>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</si>
  <si>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</si>
  <si>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</si>
  <si>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</si>
  <si>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</si>
  <si>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</si>
  <si>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</si>
  <si>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</si>
  <si>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</si>
  <si>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</si>
  <si>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</si>
  <si>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</si>
  <si>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</si>
  <si>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</si>
  <si>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</si>
  <si>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</si>
  <si>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</si>
  <si>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</si>
  <si>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</si>
  <si>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</si>
  <si>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</si>
  <si>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</si>
  <si>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</si>
  <si>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</si>
  <si>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</si>
  <si>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</si>
  <si>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</si>
  <si>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</si>
  <si>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</si>
  <si>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</si>
  <si>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</si>
  <si>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</si>
  <si>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</si>
  <si>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</si>
  <si>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</si>
  <si>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</si>
  <si>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</si>
  <si>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</si>
  <si>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</si>
  <si>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</si>
  <si>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</si>
  <si>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</si>
  <si>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</si>
  <si>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</si>
  <si>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</si>
  <si>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</si>
  <si>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</si>
  <si>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</si>
  <si>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</si>
  <si>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</si>
  <si>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</si>
  <si>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</si>
  <si>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</si>
  <si>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</si>
  <si>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</si>
  <si>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</si>
  <si>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</si>
  <si>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</si>
  <si>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</si>
  <si>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</si>
  <si>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</si>
  <si>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</si>
  <si>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</si>
  <si>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</si>
  <si>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</si>
  <si>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</si>
  <si>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</si>
  <si>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</si>
  <si>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</si>
  <si>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</si>
  <si>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</si>
  <si>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</si>
  <si>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</si>
  <si>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</si>
  <si>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</si>
  <si>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</si>
  <si>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</si>
  <si>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</si>
  <si>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</si>
  <si>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</si>
  <si>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</si>
  <si>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</si>
  <si>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</si>
  <si>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</si>
  <si>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</si>
  <si>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</si>
  <si>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</si>
  <si>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</si>
  <si>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</si>
  <si>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</si>
  <si>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</si>
  <si>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</si>
  <si>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</si>
  <si>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</si>
  <si>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</si>
  <si>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</si>
  <si>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</si>
  <si>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</si>
  <si>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</si>
  <si>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</si>
  <si>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</si>
  <si>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</si>
  <si>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</si>
  <si>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</si>
  <si>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</si>
  <si>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</si>
  <si>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</si>
  <si>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</si>
  <si>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</si>
  <si>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</si>
  <si>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</si>
  <si>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</si>
  <si>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</si>
  <si>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</si>
  <si>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</si>
  <si>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</si>
  <si>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</si>
  <si>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</si>
  <si>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</si>
  <si>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</si>
  <si>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</si>
  <si>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</si>
  <si>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</si>
  <si>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</si>
  <si>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</si>
  <si>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</si>
  <si>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</si>
  <si>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</si>
  <si>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</si>
  <si>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</si>
  <si>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</si>
  <si>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</si>
  <si>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</si>
  <si>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</si>
  <si>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</si>
  <si>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</si>
  <si>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</si>
  <si>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</si>
  <si>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</si>
  <si>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</si>
  <si>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</si>
  <si>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</si>
  <si>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</si>
  <si>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</si>
  <si>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</si>
  <si>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</si>
  <si>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</si>
  <si>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</si>
  <si>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</si>
  <si>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</si>
  <si>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</si>
  <si>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</si>
  <si>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</si>
  <si>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</si>
  <si>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</si>
  <si>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</si>
  <si>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</si>
  <si>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</si>
  <si>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</si>
  <si>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</si>
  <si>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</si>
  <si>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</si>
  <si>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</si>
  <si>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</si>
  <si>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</si>
  <si>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</si>
  <si>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</si>
  <si>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</si>
  <si>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</si>
  <si>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</si>
  <si>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</si>
  <si>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</si>
  <si>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</si>
  <si>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</si>
  <si>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</si>
  <si>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</si>
  <si>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</si>
  <si>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</si>
  <si>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</si>
  <si>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</si>
  <si>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</si>
  <si>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</si>
  <si>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</si>
  <si>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</si>
  <si>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</si>
  <si>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</si>
  <si>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</si>
  <si>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</si>
  <si>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</si>
  <si>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</si>
  <si>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</si>
  <si>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</si>
  <si>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</si>
  <si>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</si>
  <si>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</si>
  <si>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</si>
  <si>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</si>
  <si>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</si>
  <si>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</si>
  <si>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</si>
  <si>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</si>
  <si>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</si>
  <si>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</si>
  <si>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</si>
  <si>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</si>
  <si>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</si>
  <si>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</si>
  <si>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</si>
  <si>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</si>
  <si>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</si>
  <si>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</si>
  <si>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</si>
  <si>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</si>
  <si>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</si>
  <si>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</si>
  <si>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</si>
  <si>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</si>
  <si>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</si>
  <si>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</si>
  <si>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</si>
  <si>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</si>
  <si>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</si>
  <si>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</si>
  <si>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</si>
  <si>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</si>
  <si>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</si>
  <si>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</si>
  <si>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</si>
  <si>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</si>
  <si>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</si>
  <si>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</si>
  <si>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</si>
  <si>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</si>
  <si>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</si>
  <si>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</si>
  <si>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</si>
  <si>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</si>
  <si>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</si>
  <si>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</si>
  <si>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</si>
  <si>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</si>
  <si>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</si>
  <si>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</si>
  <si>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</si>
  <si>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</si>
  <si>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</si>
  <si>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</si>
  <si>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</si>
  <si>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</si>
  <si>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</si>
  <si>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</si>
  <si>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</si>
  <si>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</si>
  <si>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</si>
  <si>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</si>
  <si>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</si>
  <si>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</si>
  <si>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</si>
  <si>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</si>
  <si>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</si>
  <si>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</si>
  <si>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</si>
  <si>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</si>
  <si>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</si>
  <si>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</si>
  <si>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</si>
  <si>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</si>
  <si>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</si>
  <si>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</si>
  <si>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</si>
  <si>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</si>
  <si>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</si>
  <si>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</si>
  <si>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</si>
  <si>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</si>
  <si>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</si>
  <si>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</si>
  <si>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</si>
  <si>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</si>
  <si>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</si>
  <si>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</si>
  <si>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</si>
  <si>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</si>
  <si>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</si>
  <si>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</si>
  <si>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</si>
  <si>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</si>
  <si>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</si>
  <si>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</si>
  <si>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</si>
  <si>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</si>
  <si>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</si>
  <si>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</si>
  <si>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</si>
  <si>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</si>
  <si>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</si>
  <si>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</si>
  <si>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</si>
  <si>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</si>
  <si>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</si>
  <si>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</si>
  <si>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</si>
  <si>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</si>
  <si>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</si>
  <si>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</si>
  <si>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</si>
  <si>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</si>
  <si>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</si>
  <si>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</si>
  <si>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</si>
  <si>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</si>
  <si>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</si>
  <si>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</si>
  <si>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</si>
  <si>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</si>
  <si>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</si>
  <si>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</si>
  <si>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</si>
  <si>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</si>
  <si>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</si>
  <si>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</si>
  <si>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</si>
  <si>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</si>
  <si>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</si>
  <si>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</si>
  <si>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</si>
  <si>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</si>
  <si>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</si>
  <si>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</si>
  <si>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</si>
  <si>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</si>
  <si>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</si>
  <si>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</si>
  <si>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</si>
  <si>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</si>
  <si>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</si>
  <si>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</si>
  <si>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</si>
  <si>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</si>
  <si>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</si>
  <si>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</si>
  <si>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</si>
  <si>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</si>
  <si>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</si>
  <si>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</si>
  <si>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</si>
  <si>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</si>
  <si>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</si>
  <si>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</si>
  <si>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</si>
  <si>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</si>
  <si>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</si>
  <si>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</si>
  <si>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</si>
  <si>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</si>
  <si>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</si>
  <si>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</si>
  <si>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</si>
  <si>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</si>
  <si>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</si>
  <si>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</si>
  <si>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</si>
  <si>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</si>
  <si>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</si>
  <si>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</si>
  <si>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</si>
  <si>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</si>
  <si>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</si>
  <si>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</si>
  <si>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</si>
  <si>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</si>
  <si>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</si>
  <si>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</si>
  <si>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</si>
  <si>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</si>
  <si>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</si>
  <si>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</si>
  <si>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</si>
  <si>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</si>
  <si>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</si>
  <si>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</si>
  <si>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</si>
  <si>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</si>
  <si>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</si>
  <si>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</si>
  <si>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</si>
  <si>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</si>
  <si>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</si>
  <si>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</si>
  <si>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</si>
  <si>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</si>
  <si>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</si>
  <si>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</si>
  <si>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</si>
  <si>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</si>
  <si>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</si>
  <si>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</si>
  <si>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</si>
  <si>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</si>
  <si>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</si>
  <si>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</si>
  <si>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</si>
  <si>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</si>
  <si>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</si>
  <si>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</si>
  <si>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</si>
  <si>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</si>
  <si>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</si>
  <si>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</si>
  <si>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</si>
  <si>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</si>
  <si>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</si>
  <si>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</si>
  <si>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</si>
  <si>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</si>
  <si>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</si>
  <si>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</si>
  <si>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</si>
  <si>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</si>
  <si>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</si>
  <si>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</si>
  <si>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</si>
  <si>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</si>
  <si>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</si>
  <si>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</si>
  <si>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</si>
  <si>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</si>
  <si>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</si>
  <si>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</si>
  <si>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</si>
  <si>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</si>
  <si>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</si>
  <si>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</si>
  <si>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</si>
  <si>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</si>
  <si>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</si>
  <si>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</si>
  <si>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</si>
  <si>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</si>
  <si>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</si>
  <si>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</si>
  <si>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</si>
  <si>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</si>
  <si>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</si>
  <si>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</si>
  <si>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</si>
  <si>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</si>
  <si>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</si>
  <si>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</si>
  <si>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</si>
  <si>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</si>
  <si>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</si>
  <si>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</si>
  <si>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</si>
  <si>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</si>
  <si>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</si>
  <si>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</si>
  <si>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</si>
  <si>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</si>
  <si>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</si>
  <si>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</si>
  <si>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</si>
  <si>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</si>
  <si>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</si>
  <si>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</si>
  <si>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</si>
  <si>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</si>
  <si>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</si>
  <si>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</si>
  <si>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</si>
  <si>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</si>
  <si>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</si>
  <si>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</si>
  <si>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</si>
  <si>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</si>
  <si>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</si>
  <si>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</si>
  <si>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</si>
  <si>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</si>
  <si>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</si>
  <si>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</si>
  <si>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</si>
  <si>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</si>
  <si>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</si>
  <si>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</si>
  <si>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</si>
  <si>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</si>
  <si>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</si>
  <si>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</si>
  <si>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</si>
  <si>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</si>
  <si>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</si>
  <si>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</si>
  <si>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</si>
  <si>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</si>
  <si>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</si>
  <si>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</si>
  <si>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</si>
  <si>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</si>
  <si>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</si>
  <si>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</si>
  <si>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</si>
  <si>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</si>
  <si>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</si>
  <si>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</si>
  <si>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</si>
  <si>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</si>
  <si>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</si>
  <si>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</si>
  <si>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</si>
  <si>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</si>
  <si>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</si>
  <si>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</si>
  <si>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</si>
  <si>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</si>
  <si>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</si>
  <si>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</si>
  <si>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</si>
  <si>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</si>
  <si>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</si>
  <si>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</si>
  <si>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</si>
  <si>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</si>
  <si>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</si>
  <si>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</si>
  <si>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</si>
  <si>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</si>
  <si>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</si>
  <si>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</si>
  <si>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</si>
  <si>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</si>
  <si>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</si>
  <si>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</si>
  <si>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</si>
  <si>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</si>
  <si>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</si>
  <si>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</si>
  <si>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</si>
  <si>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</si>
  <si>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</si>
  <si>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</si>
  <si>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</si>
  <si>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</si>
  <si>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</si>
  <si>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</si>
  <si>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</si>
  <si>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</si>
  <si>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</si>
  <si>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</si>
  <si>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</si>
  <si>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</si>
  <si>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</si>
  <si>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</si>
  <si>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</si>
  <si>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</si>
  <si>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</si>
  <si>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</si>
  <si>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</si>
  <si>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</si>
  <si>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</si>
  <si>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</si>
  <si>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</si>
  <si>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</si>
  <si>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</si>
  <si>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</si>
  <si>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</si>
  <si>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</si>
  <si>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</si>
  <si>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</si>
  <si>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</si>
  <si>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</si>
  <si>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</si>
  <si>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</si>
  <si>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</si>
  <si>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</si>
  <si>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</si>
  <si>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</si>
  <si>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</si>
  <si>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</si>
  <si>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</si>
  <si>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</si>
  <si>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</si>
  <si>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</si>
  <si>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</si>
  <si>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</si>
  <si>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</si>
  <si>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</si>
  <si>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</si>
  <si>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</si>
  <si>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</si>
  <si>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</si>
  <si>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</si>
  <si>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</si>
  <si>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</si>
  <si>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</si>
  <si>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</si>
  <si>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</si>
  <si>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</si>
  <si>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</si>
  <si>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</si>
  <si>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</si>
  <si>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</si>
  <si>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</si>
  <si>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</si>
  <si>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</si>
  <si>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</si>
  <si>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</si>
  <si>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</si>
  <si>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</si>
  <si>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</si>
  <si>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</si>
  <si>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</si>
  <si>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</si>
  <si>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</si>
  <si>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</si>
  <si>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</si>
  <si>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</si>
  <si>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</si>
  <si>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</si>
  <si>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</si>
  <si>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</si>
  <si>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</si>
  <si>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</si>
  <si>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</si>
  <si>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</si>
  <si>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</si>
  <si>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</si>
  <si>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</si>
  <si>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</si>
  <si>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</si>
  <si>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</si>
  <si>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</si>
  <si>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</si>
  <si>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</si>
  <si>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</si>
  <si>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</si>
  <si>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</si>
  <si>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</si>
  <si>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</si>
  <si>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</si>
  <si>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</si>
  <si>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</si>
  <si>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</si>
  <si>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</si>
  <si>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</si>
  <si>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</si>
  <si>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</si>
  <si>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</si>
  <si>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</si>
  <si>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</si>
  <si>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</si>
  <si>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</si>
  <si>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</si>
  <si>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</si>
  <si>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</si>
  <si>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</si>
  <si>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</si>
  <si>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</si>
  <si>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</si>
  <si>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</si>
  <si>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</si>
  <si>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</si>
  <si>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</si>
  <si>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</si>
  <si>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</si>
  <si>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</si>
  <si>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</si>
  <si>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</si>
  <si>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</si>
  <si>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</si>
  <si>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</si>
  <si>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</si>
  <si>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</si>
  <si>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</si>
  <si>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</si>
  <si>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</si>
  <si>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</si>
  <si>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</si>
  <si>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</si>
  <si>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</si>
  <si>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</si>
  <si>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</si>
  <si>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</si>
  <si>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</si>
  <si>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</si>
  <si>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</si>
  <si>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</si>
  <si>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</si>
  <si>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</si>
  <si>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</si>
  <si>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</si>
  <si>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</si>
  <si>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</si>
  <si>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</si>
  <si>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</si>
  <si>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</si>
  <si>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</si>
  <si>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</si>
  <si>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</si>
  <si>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</si>
  <si>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</si>
  <si>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</si>
  <si>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</si>
  <si>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</si>
  <si>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</si>
  <si>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</si>
  <si>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</si>
  <si>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</si>
  <si>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</si>
  <si>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</si>
  <si>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</si>
  <si>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</si>
  <si>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</si>
  <si>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</si>
  <si>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</si>
  <si>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</si>
  <si>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</si>
  <si>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</si>
  <si>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</si>
  <si>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</si>
  <si>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</si>
  <si>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</si>
  <si>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</si>
  <si>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</si>
  <si>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</si>
  <si>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</si>
  <si>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</si>
  <si>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</si>
  <si>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</si>
  <si>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</si>
  <si>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</si>
  <si>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</si>
  <si>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</si>
  <si>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</si>
  <si>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</si>
  <si>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</si>
  <si>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</si>
  <si>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</si>
  <si>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</si>
  <si>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</si>
  <si>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</si>
  <si>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</si>
  <si>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</si>
  <si>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</si>
  <si>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</si>
  <si>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</si>
  <si>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</si>
  <si>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</si>
  <si>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</si>
  <si>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</si>
  <si>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</si>
  <si>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</si>
  <si>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</si>
  <si>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</si>
  <si>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</si>
  <si>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</si>
  <si>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</si>
  <si>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</si>
  <si>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</si>
  <si>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</si>
  <si>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</si>
  <si>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</si>
  <si>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</si>
  <si>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</si>
  <si>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</si>
  <si>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</si>
  <si>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</si>
  <si>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</si>
  <si>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</si>
  <si>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</si>
  <si>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</si>
  <si>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</si>
  <si>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</si>
  <si>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</si>
  <si>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</si>
  <si>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</si>
  <si>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</si>
  <si>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</si>
  <si>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</si>
  <si>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</si>
  <si>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</si>
  <si>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</si>
  <si>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</si>
  <si>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</si>
  <si>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</si>
  <si>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</si>
  <si>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</si>
  <si>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</si>
  <si>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</si>
  <si>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</si>
  <si>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</si>
  <si>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</si>
  <si>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</si>
  <si>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</si>
  <si>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</si>
  <si>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</si>
  <si>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</si>
  <si>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</si>
  <si>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</si>
  <si>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</si>
  <si>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</si>
  <si>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</si>
  <si>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</si>
  <si>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</si>
  <si>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</si>
  <si>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</si>
  <si>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</si>
  <si>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</si>
  <si>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</si>
  <si>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</si>
  <si>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</si>
  <si>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</si>
  <si>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</si>
  <si>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</si>
  <si>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</si>
  <si>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</si>
  <si>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</si>
  <si>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</si>
  <si>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</si>
  <si>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</si>
  <si>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</si>
  <si>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</si>
  <si>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</si>
  <si>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</si>
  <si>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</si>
  <si>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</si>
  <si>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</si>
  <si>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</si>
  <si>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</si>
  <si>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</si>
  <si>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</si>
  <si>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</si>
  <si>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</si>
  <si>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</si>
  <si>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</si>
  <si>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</si>
  <si>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</si>
  <si>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</si>
  <si>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</si>
  <si>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</si>
  <si>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</si>
  <si>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</si>
  <si>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</si>
  <si>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</si>
  <si>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</si>
  <si>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</si>
  <si>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</si>
  <si>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</si>
  <si>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</si>
  <si>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</si>
  <si>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</si>
  <si>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</si>
  <si>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</si>
  <si>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</si>
  <si>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</si>
  <si>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</si>
  <si>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</si>
  <si>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</si>
  <si>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</si>
  <si>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</si>
  <si>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</si>
  <si>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</si>
  <si>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</si>
  <si>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</si>
  <si>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</si>
  <si>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</si>
  <si>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</si>
  <si>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</si>
  <si>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</si>
  <si>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</si>
  <si>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</si>
  <si>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</si>
  <si>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</si>
  <si>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</si>
  <si>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</si>
  <si>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</si>
  <si>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</si>
  <si>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</si>
  <si>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</si>
  <si>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</si>
  <si>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</si>
  <si>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</si>
  <si>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</si>
  <si>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</si>
  <si>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</si>
  <si>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</si>
  <si>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</si>
  <si>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</si>
  <si>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</si>
  <si>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</si>
  <si>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</si>
  <si>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</si>
  <si>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</si>
  <si>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</si>
  <si>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</si>
  <si>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</si>
  <si>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</si>
  <si>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</si>
  <si>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</si>
  <si>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</si>
  <si>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</si>
  <si>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</si>
  <si>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</si>
  <si>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</si>
  <si>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</si>
  <si>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</si>
  <si>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</si>
  <si>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</si>
  <si>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</si>
  <si>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</si>
  <si>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</si>
  <si>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</si>
  <si>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</si>
  <si>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</si>
  <si>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</si>
  <si>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</si>
  <si>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</si>
  <si>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</si>
  <si>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</si>
  <si>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</si>
  <si>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</si>
  <si>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</si>
  <si>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</si>
  <si>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</si>
  <si>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</si>
  <si>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</si>
  <si>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</si>
  <si>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</si>
  <si>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</si>
  <si>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</si>
  <si>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</si>
  <si>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</si>
  <si>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</si>
  <si>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</si>
  <si>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</si>
  <si>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</si>
  <si>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</si>
  <si>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</si>
  <si>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</si>
  <si>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</si>
  <si>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</si>
  <si>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</si>
  <si>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</si>
  <si>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</si>
  <si>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</si>
  <si>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</si>
  <si>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</si>
  <si>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</si>
  <si>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</si>
  <si>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</si>
  <si>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</si>
  <si>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</si>
  <si>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</si>
  <si>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</si>
  <si>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</si>
  <si>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</si>
  <si>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</si>
  <si>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</si>
  <si>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</si>
  <si>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</si>
  <si>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</si>
  <si>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</si>
  <si>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</si>
  <si>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</si>
  <si>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</si>
  <si>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</si>
  <si>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</si>
  <si>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</si>
  <si>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</si>
  <si>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</si>
  <si>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</si>
  <si>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</si>
  <si>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</si>
  <si>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</si>
  <si>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</si>
  <si>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</si>
  <si>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</si>
  <si>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</si>
  <si>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</si>
  <si>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</si>
  <si>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</si>
  <si>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</si>
  <si>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</si>
  <si>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</si>
  <si>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</si>
  <si>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</si>
  <si>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</si>
  <si>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</si>
  <si>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</si>
  <si>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</si>
  <si>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</si>
  <si>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</si>
  <si>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</si>
  <si>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</si>
  <si>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</si>
  <si>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</si>
  <si>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</si>
  <si>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</si>
  <si>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</si>
  <si>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</si>
  <si>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</si>
  <si>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</si>
  <si>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</si>
  <si>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</si>
  <si>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</si>
  <si>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</si>
  <si>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</si>
  <si>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</si>
  <si>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</si>
  <si>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</si>
  <si>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</si>
  <si>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</si>
  <si>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</si>
  <si>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</si>
  <si>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</si>
  <si>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</si>
  <si>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</si>
  <si>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</si>
  <si>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</si>
  <si>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</si>
  <si>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</si>
  <si>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</si>
  <si>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</si>
  <si>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</si>
  <si>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</si>
  <si>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</si>
  <si>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</si>
  <si>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</si>
  <si>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</si>
  <si>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</si>
  <si>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</si>
  <si>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</si>
  <si>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</si>
  <si>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</si>
  <si>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</si>
  <si>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</si>
  <si>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</si>
  <si>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</si>
  <si>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</si>
  <si>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</si>
  <si>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</si>
  <si>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</si>
  <si>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</si>
  <si>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</si>
  <si>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</si>
  <si>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</si>
  <si>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</si>
  <si>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</si>
  <si>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</si>
  <si>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</si>
  <si>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</si>
  <si>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</si>
  <si>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</si>
  <si>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</si>
  <si>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</si>
  <si>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</si>
  <si>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</si>
  <si>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</si>
  <si>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</si>
  <si>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</si>
  <si>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</si>
  <si>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</si>
  <si>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</si>
  <si>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</si>
  <si>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</si>
  <si>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</si>
  <si>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</si>
  <si>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</si>
  <si>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</si>
  <si>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</si>
  <si>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</si>
  <si>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</si>
  <si>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</si>
  <si>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</si>
  <si>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</si>
  <si>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</si>
  <si>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</si>
  <si>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</si>
  <si>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</si>
  <si>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</si>
  <si>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</si>
  <si>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</si>
  <si>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</si>
  <si>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</si>
  <si>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</si>
  <si>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</si>
  <si>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</si>
  <si>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</si>
  <si>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</si>
  <si>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</si>
  <si>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</si>
  <si>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</si>
  <si>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</si>
  <si>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</si>
  <si>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</si>
  <si>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</si>
  <si>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</si>
  <si>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</si>
  <si>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</si>
  <si>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</si>
  <si>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</si>
  <si>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</si>
  <si>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</si>
  <si>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</si>
  <si>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</si>
  <si>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</si>
  <si>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</si>
  <si>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</si>
  <si>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</si>
  <si>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</si>
  <si>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</si>
  <si>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</si>
  <si>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</si>
  <si>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</si>
  <si>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</si>
  <si>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</si>
  <si>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</si>
  <si>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</si>
  <si>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</si>
  <si>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</si>
  <si>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</si>
  <si>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</si>
  <si>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</si>
  <si>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</si>
  <si>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</si>
  <si>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</si>
  <si>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</si>
  <si>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</si>
  <si>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</si>
  <si>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</si>
  <si>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</si>
  <si>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</si>
  <si>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</si>
  <si>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</si>
  <si>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</si>
  <si>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</si>
  <si>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</si>
  <si>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</si>
  <si>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</si>
  <si>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</si>
  <si>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</si>
  <si>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</si>
  <si>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</si>
  <si>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</si>
  <si>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</si>
  <si>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</si>
  <si>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</si>
  <si>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</si>
  <si>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</si>
  <si>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</si>
  <si>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</si>
  <si>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</si>
  <si>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</si>
  <si>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</si>
  <si>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</si>
  <si>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</si>
  <si>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</si>
  <si>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</si>
  <si>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</si>
  <si>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</si>
  <si>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</si>
  <si>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</si>
  <si>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</si>
  <si>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</si>
  <si>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</si>
  <si>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</si>
  <si>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</si>
  <si>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</si>
  <si>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</si>
  <si>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</si>
  <si>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</si>
  <si>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</si>
  <si>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</si>
  <si>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</si>
  <si>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</si>
  <si>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</si>
  <si>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</si>
  <si>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</si>
  <si>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</si>
  <si>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</si>
  <si>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</si>
  <si>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</si>
  <si>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</si>
  <si>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</si>
  <si>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</si>
  <si>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</si>
  <si>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</si>
  <si>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</si>
  <si>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</si>
  <si>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</si>
  <si>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</si>
  <si>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</si>
  <si>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</si>
  <si>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</si>
  <si>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</si>
  <si>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</si>
  <si>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</si>
  <si>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</si>
  <si>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</si>
  <si>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</si>
  <si>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</si>
  <si>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</si>
  <si>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</si>
  <si>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</si>
  <si>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</si>
  <si>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</si>
  <si>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</si>
  <si>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</si>
  <si>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</si>
  <si>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</si>
  <si>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</si>
  <si>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</si>
  <si>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</si>
  <si>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</si>
  <si>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</si>
  <si>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</si>
  <si>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</si>
  <si>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</si>
  <si>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</si>
  <si>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</si>
  <si>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</si>
  <si>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</si>
  <si>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</si>
  <si>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</si>
  <si>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</si>
  <si>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</si>
  <si>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</si>
  <si>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</si>
  <si>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</si>
  <si>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</si>
  <si>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</si>
  <si>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</si>
  <si>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</si>
  <si>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</si>
  <si>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</si>
  <si>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</si>
  <si>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</si>
  <si>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</si>
  <si>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</si>
  <si>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</si>
  <si>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</si>
  <si>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</si>
  <si>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</si>
  <si>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</si>
  <si>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</si>
  <si>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</si>
  <si>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</si>
  <si>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</si>
  <si>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</si>
  <si>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</si>
  <si>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</si>
  <si>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</si>
  <si>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</si>
  <si>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</si>
  <si>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</si>
  <si>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</si>
  <si>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</si>
  <si>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</si>
  <si>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</si>
  <si>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</si>
  <si>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</si>
  <si>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</si>
  <si>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</si>
  <si>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</si>
  <si>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</si>
  <si>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</si>
  <si>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</si>
  <si>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</si>
  <si>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</si>
  <si>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</si>
  <si>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</si>
  <si>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</si>
  <si>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</si>
  <si>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</si>
  <si>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</si>
  <si>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</si>
  <si>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</si>
  <si>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</si>
  <si>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</si>
  <si>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</si>
  <si>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</si>
  <si>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</si>
  <si>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</si>
  <si>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</si>
  <si>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</si>
  <si>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</si>
  <si>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</si>
  <si>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</si>
  <si>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</si>
  <si>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</si>
  <si>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</si>
  <si>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</si>
  <si>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</si>
  <si>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</si>
  <si>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</si>
  <si>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</si>
  <si>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</si>
  <si>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</si>
  <si>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</si>
  <si>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</si>
  <si>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</si>
  <si>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</si>
  <si>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</si>
  <si>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</si>
  <si>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</si>
  <si>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</si>
  <si>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</si>
  <si>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</si>
  <si>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</si>
  <si>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</si>
  <si>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</si>
  <si>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</si>
  <si>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</si>
  <si>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</si>
  <si>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</si>
  <si>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</si>
  <si>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</si>
  <si>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</si>
  <si>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</si>
  <si>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</si>
  <si>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</si>
  <si>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</si>
  <si>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</si>
  <si>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</si>
  <si>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</si>
  <si>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</si>
  <si>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</si>
  <si>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</si>
  <si>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</si>
  <si>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</si>
  <si>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</si>
  <si>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</si>
  <si>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</si>
  <si>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</si>
  <si>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</si>
  <si>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</si>
  <si>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</si>
  <si>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</si>
  <si>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</si>
  <si>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</si>
  <si>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</si>
  <si>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</si>
  <si>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</si>
  <si>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</si>
  <si>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</si>
  <si>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</si>
  <si>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</si>
  <si>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</si>
  <si>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</si>
  <si>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</si>
  <si>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</si>
  <si>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</si>
  <si>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</si>
  <si>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</si>
  <si>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</si>
  <si>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</si>
  <si>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</si>
  <si>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</si>
  <si>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</si>
  <si>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</si>
  <si>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</si>
  <si>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</si>
  <si>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</si>
  <si>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</si>
  <si>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</si>
  <si>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</si>
  <si>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</si>
  <si>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</si>
  <si>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</si>
  <si>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</si>
  <si>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</si>
  <si>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</si>
  <si>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</si>
  <si>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</si>
  <si>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</si>
  <si>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</si>
  <si>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</si>
  <si>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</si>
  <si>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</si>
  <si>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</si>
  <si>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</si>
  <si>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</si>
  <si>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</si>
  <si>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</si>
  <si>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</si>
  <si>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</si>
  <si>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</si>
  <si>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</si>
  <si>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</si>
  <si>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</si>
  <si>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</si>
  <si>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</si>
  <si>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</si>
  <si>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</si>
  <si>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</si>
  <si>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</si>
  <si>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</si>
  <si>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</si>
  <si>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</si>
  <si>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</si>
  <si>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</si>
  <si>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</si>
  <si>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</si>
  <si>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</si>
  <si>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</si>
  <si>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</si>
  <si>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</si>
  <si>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</si>
  <si>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</si>
  <si>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</si>
  <si>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</si>
  <si>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</si>
  <si>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</si>
  <si>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</si>
  <si>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</si>
  <si>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</si>
  <si>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</si>
  <si>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</si>
  <si>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</si>
  <si>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</si>
  <si>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</si>
  <si>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</si>
  <si>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</si>
  <si>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</si>
  <si>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</si>
  <si>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</si>
  <si>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</si>
  <si>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</si>
  <si>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</si>
  <si>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</si>
  <si>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</si>
  <si>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</si>
  <si>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</si>
  <si>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</si>
  <si>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</si>
  <si>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</si>
  <si>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</si>
  <si>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</si>
  <si>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</si>
  <si>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</si>
  <si>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</si>
  <si>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</si>
  <si>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</si>
  <si>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</si>
  <si>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</si>
  <si>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</si>
  <si>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</si>
  <si>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</si>
  <si>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</si>
  <si>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</si>
  <si>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</si>
  <si>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</si>
  <si>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</si>
  <si>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</si>
  <si>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</si>
  <si>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</si>
  <si>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</si>
  <si>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</si>
  <si>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</si>
  <si>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</si>
  <si>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</si>
  <si>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</si>
  <si>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</si>
  <si>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</si>
  <si>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</si>
  <si>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</si>
  <si>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</si>
  <si>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</si>
  <si>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</si>
  <si>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</si>
  <si>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</si>
  <si>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</si>
  <si>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</si>
  <si>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</si>
  <si>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</si>
  <si>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</si>
  <si>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</si>
  <si>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</si>
  <si>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</si>
  <si>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</si>
  <si>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</si>
  <si>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</si>
  <si>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</si>
  <si>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</si>
  <si>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</si>
  <si>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</si>
  <si>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</si>
  <si>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</si>
  <si>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</si>
  <si>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</si>
  <si>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</si>
  <si>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</si>
  <si>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</si>
  <si>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</si>
  <si>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</si>
  <si>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</si>
  <si>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</si>
  <si>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</si>
  <si>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</si>
  <si>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</si>
  <si>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</si>
  <si>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</si>
  <si>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</si>
  <si>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</si>
  <si>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</si>
  <si>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</si>
  <si>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</si>
  <si>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</si>
  <si>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</si>
  <si>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</si>
  <si>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</si>
  <si>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</si>
  <si>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</si>
  <si>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</si>
  <si>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</si>
  <si>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</si>
  <si>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</si>
  <si>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</si>
  <si>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</si>
  <si>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</si>
  <si>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</si>
  <si>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</si>
  <si>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</si>
  <si>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</si>
  <si>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</si>
  <si>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</si>
  <si>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</si>
  <si>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</si>
  <si>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</si>
  <si>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</si>
  <si>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</si>
  <si>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</si>
  <si>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</si>
  <si>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</si>
  <si>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</si>
  <si>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</si>
  <si>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</si>
  <si>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</si>
  <si>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</si>
  <si>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</si>
  <si>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</si>
  <si>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</si>
  <si>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</si>
  <si>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</si>
  <si>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</si>
  <si>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</si>
  <si>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</si>
  <si>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</si>
  <si>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</si>
  <si>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</si>
  <si>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</si>
  <si>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</si>
  <si>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</si>
  <si>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</si>
  <si>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</si>
  <si>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</si>
  <si>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</si>
  <si>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</si>
  <si>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</si>
  <si>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</si>
  <si>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</si>
  <si>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</si>
  <si>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</si>
  <si>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</si>
  <si>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</si>
  <si>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</si>
  <si>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</si>
  <si>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</si>
  <si>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</si>
  <si>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</si>
  <si>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</si>
  <si>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</si>
  <si>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</si>
  <si>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</si>
  <si>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</si>
  <si>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</si>
  <si>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</si>
  <si>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</si>
  <si>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</si>
  <si>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</si>
  <si>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</si>
  <si>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</si>
  <si>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</si>
  <si>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</si>
  <si>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</si>
  <si>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</si>
  <si>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</si>
  <si>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</si>
  <si>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</si>
  <si>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</si>
  <si>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</si>
  <si>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</si>
  <si>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</si>
  <si>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</si>
  <si>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</si>
  <si>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</si>
  <si>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</si>
  <si>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</si>
  <si>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</si>
  <si>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</si>
  <si>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</si>
  <si>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</si>
  <si>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</si>
  <si>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</si>
  <si>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</si>
  <si>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</si>
  <si>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</si>
  <si>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</si>
  <si>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</si>
  <si>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</si>
  <si>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</si>
  <si>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</si>
  <si>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</si>
  <si>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</si>
  <si>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</si>
  <si>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</si>
  <si>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</si>
  <si>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</si>
  <si>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</si>
  <si>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</si>
  <si>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</si>
  <si>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</si>
  <si>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</si>
  <si>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</si>
  <si>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</si>
  <si>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</si>
  <si>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</si>
  <si>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</si>
  <si>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</si>
  <si>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</si>
  <si>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</si>
  <si>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</si>
  <si>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</si>
  <si>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</si>
  <si>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</si>
  <si>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</si>
  <si>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</si>
  <si>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</si>
  <si>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</si>
  <si>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</si>
  <si>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</si>
  <si>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</si>
  <si>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</si>
  <si>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</si>
  <si>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</si>
  <si>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</si>
  <si>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</si>
  <si>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</si>
  <si>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</si>
  <si>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</si>
  <si>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</si>
  <si>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</si>
  <si>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</si>
  <si>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</si>
  <si>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</si>
  <si>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</si>
  <si>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</si>
  <si>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</si>
  <si>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</si>
  <si>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</si>
  <si>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</si>
  <si>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</si>
  <si>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</si>
  <si>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</si>
  <si>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</si>
  <si>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</si>
  <si>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</si>
  <si>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</si>
  <si>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</si>
  <si>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</si>
  <si>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</si>
  <si>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</si>
  <si>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</si>
  <si>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</si>
  <si>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</si>
  <si>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</si>
  <si>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</si>
  <si>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</si>
  <si>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</si>
  <si>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</si>
  <si>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</si>
  <si>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</si>
  <si>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</si>
  <si>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</si>
  <si>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</si>
  <si>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</si>
  <si>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</si>
  <si>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</si>
  <si>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</si>
  <si>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</si>
  <si>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</si>
  <si>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</si>
  <si>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</si>
  <si>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</si>
  <si>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</si>
  <si>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</si>
  <si>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</si>
  <si>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</si>
  <si>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</si>
  <si>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</si>
  <si>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</si>
  <si>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</si>
  <si>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</si>
  <si>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</si>
  <si>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</si>
  <si>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</si>
  <si>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</si>
  <si>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</si>
  <si>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</si>
  <si>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</si>
  <si>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</si>
  <si>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</si>
  <si>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</si>
  <si>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</si>
  <si>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</si>
  <si>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</si>
  <si>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</si>
  <si>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</si>
  <si>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</si>
  <si>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</si>
  <si>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</si>
  <si>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</si>
  <si>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</si>
  <si>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</si>
  <si>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</si>
  <si>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</si>
  <si>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</si>
  <si>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</si>
  <si>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</si>
  <si>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</si>
  <si>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</si>
  <si>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</si>
  <si>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</si>
  <si>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</si>
  <si>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</si>
  <si>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</si>
  <si>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</si>
  <si>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</si>
  <si>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</si>
  <si>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</si>
  <si>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</si>
  <si>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</si>
  <si>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</si>
  <si>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</si>
  <si>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</si>
  <si>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</si>
  <si>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</si>
  <si>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</si>
  <si>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</si>
  <si>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</si>
  <si>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</si>
  <si>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</si>
  <si>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</si>
  <si>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</si>
  <si>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</si>
  <si>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</si>
  <si>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</si>
  <si>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</si>
  <si>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</si>
  <si>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</si>
  <si>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</si>
  <si>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</si>
  <si>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</si>
  <si>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</si>
  <si>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</si>
  <si>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</si>
  <si>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</si>
  <si>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</si>
  <si>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</si>
  <si>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</si>
  <si>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</si>
  <si>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</si>
  <si>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</si>
  <si>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</si>
  <si>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</si>
  <si>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</si>
  <si>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</si>
  <si>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</si>
  <si>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</si>
  <si>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</si>
  <si>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</si>
  <si>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</si>
  <si>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</si>
  <si>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</si>
  <si>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</si>
  <si>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</si>
  <si>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</si>
  <si>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</si>
  <si>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</si>
  <si>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</si>
  <si>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</si>
  <si>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</si>
  <si>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</si>
  <si>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</si>
  <si>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</si>
  <si>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</si>
  <si>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</si>
  <si>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</si>
  <si>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</si>
  <si>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</si>
  <si>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</si>
  <si>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</si>
  <si>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</si>
  <si>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</si>
  <si>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</si>
  <si>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</si>
  <si>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</si>
  <si>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</si>
  <si>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</si>
  <si>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</si>
  <si>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</si>
  <si>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</si>
  <si>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</si>
  <si>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</si>
  <si>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</si>
  <si>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</si>
  <si>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</si>
  <si>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</si>
  <si>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</si>
  <si>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</si>
  <si>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</si>
  <si>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</si>
  <si>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</si>
  <si>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</si>
  <si>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</si>
  <si>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</si>
  <si>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</si>
  <si>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</si>
  <si>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</si>
  <si>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</si>
  <si>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</si>
  <si>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</si>
  <si>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</si>
  <si>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</si>
  <si>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</si>
  <si>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</si>
  <si>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</si>
  <si>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</si>
  <si>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</si>
  <si>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</si>
  <si>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</si>
  <si>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</si>
  <si>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</si>
  <si>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</si>
  <si>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</si>
  <si>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</si>
  <si>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</si>
  <si>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</si>
  <si>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</si>
  <si>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</si>
  <si>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</si>
  <si>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</si>
  <si>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</si>
  <si>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</si>
  <si>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</si>
  <si>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</si>
  <si>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</si>
  <si>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</si>
  <si>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</si>
  <si>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</si>
  <si>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</si>
  <si>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</si>
  <si>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</si>
  <si>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</si>
  <si>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</si>
  <si>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</si>
  <si>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</si>
  <si>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</si>
  <si>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</si>
  <si>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</si>
  <si>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</si>
  <si>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</si>
  <si>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</si>
  <si>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</si>
  <si>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</si>
  <si>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</si>
  <si>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</si>
  <si>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</si>
  <si>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</si>
  <si>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</si>
  <si>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</si>
  <si>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</si>
  <si>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</si>
  <si>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</si>
  <si>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</si>
  <si>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</si>
  <si>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</si>
  <si>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</si>
  <si>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</si>
  <si>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</si>
  <si>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</si>
  <si>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</si>
  <si>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</si>
  <si>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</si>
  <si>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</si>
  <si>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</si>
  <si>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</si>
  <si>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</si>
  <si>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</si>
  <si>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</si>
  <si>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</si>
  <si>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</si>
  <si>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</si>
  <si>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</si>
  <si>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</si>
  <si>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</si>
  <si>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</si>
  <si>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</si>
  <si>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</si>
  <si>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</si>
  <si>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</si>
  <si>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</si>
  <si>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</si>
  <si>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</si>
  <si>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</si>
  <si>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</si>
  <si>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</si>
  <si>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</si>
  <si>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</si>
  <si>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</si>
  <si>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</si>
  <si>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</si>
  <si>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</si>
  <si>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</si>
  <si>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</si>
  <si>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</si>
  <si>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</si>
  <si>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</si>
  <si>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</si>
  <si>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</si>
  <si>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</si>
  <si>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</si>
  <si>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</si>
  <si>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</si>
  <si>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</si>
  <si>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</si>
  <si>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</si>
  <si>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</si>
  <si>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</si>
  <si>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</si>
  <si>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</si>
  <si>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</si>
  <si>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</si>
  <si>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</si>
  <si>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</si>
  <si>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</si>
  <si>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</si>
  <si>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</si>
  <si>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</si>
  <si>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</si>
  <si>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</si>
  <si>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</si>
  <si>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</si>
  <si>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</si>
  <si>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</si>
  <si>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</si>
  <si>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</si>
  <si>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</si>
  <si>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</si>
  <si>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</si>
  <si>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</si>
  <si>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</si>
  <si>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</si>
  <si>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</si>
  <si>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</si>
  <si>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</si>
  <si>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</si>
  <si>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</si>
  <si>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</si>
  <si>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</si>
  <si>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</si>
  <si>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</si>
  <si>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</si>
  <si>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</si>
  <si>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</si>
  <si>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</si>
  <si>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</si>
  <si>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</si>
  <si>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</si>
  <si>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</si>
  <si>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</si>
  <si>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</si>
  <si>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</si>
  <si>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</si>
  <si>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</si>
  <si>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</si>
  <si>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</si>
  <si>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</si>
  <si>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</si>
  <si>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</si>
  <si>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</si>
  <si>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</si>
  <si>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</si>
  <si>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</si>
  <si>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</si>
  <si>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</si>
  <si>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</si>
  <si>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</si>
  <si>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</si>
  <si>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</si>
  <si>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</si>
  <si>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</si>
  <si>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</si>
  <si>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</si>
  <si>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</si>
  <si>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</si>
  <si>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</si>
  <si>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</si>
  <si>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</si>
  <si>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</si>
  <si>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</si>
  <si>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</si>
  <si>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</si>
  <si>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</si>
  <si>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</si>
  <si>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</si>
  <si>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</si>
  <si>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</si>
  <si>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</si>
  <si>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</si>
  <si>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</si>
  <si>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</si>
  <si>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</si>
  <si>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</si>
  <si>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</si>
  <si>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</si>
  <si>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</si>
  <si>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</si>
  <si>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</si>
  <si>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</si>
  <si>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</si>
  <si>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</si>
  <si>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</si>
  <si>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</si>
  <si>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</si>
  <si>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</si>
  <si>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</si>
  <si>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</si>
  <si>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</si>
  <si>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</si>
  <si>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</si>
  <si>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</si>
  <si>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</si>
  <si>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</si>
  <si>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</si>
  <si>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</si>
  <si>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</si>
  <si>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</si>
  <si>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</si>
  <si>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</si>
  <si>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</si>
  <si>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</si>
  <si>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</si>
  <si>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</si>
  <si>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</si>
  <si>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</si>
  <si>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</si>
  <si>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</si>
  <si>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</si>
  <si>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</si>
  <si>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</si>
  <si>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</si>
  <si>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</si>
  <si>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</si>
  <si>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</si>
  <si>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</si>
  <si>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</si>
  <si>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</si>
  <si>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</si>
  <si>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</si>
  <si>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</si>
  <si>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</si>
  <si>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</si>
  <si>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</si>
  <si>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</si>
  <si>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</si>
  <si>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</si>
  <si>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</si>
  <si>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</si>
  <si>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</si>
  <si>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</si>
  <si>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</si>
  <si>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</si>
  <si>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</si>
  <si>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</si>
  <si>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</si>
  <si>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</si>
  <si>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</si>
  <si>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</si>
  <si>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</si>
  <si>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</si>
  <si>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</si>
  <si>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</si>
  <si>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</si>
  <si>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</si>
  <si>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</si>
  <si>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</si>
  <si>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</si>
  <si>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</si>
  <si>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</si>
  <si>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</si>
  <si>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</si>
  <si>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</si>
  <si>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</si>
  <si>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</si>
  <si>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</si>
  <si>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</si>
  <si>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</si>
  <si>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</si>
  <si>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</si>
  <si>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</si>
  <si>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</si>
  <si>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</si>
  <si>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</si>
  <si>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</si>
  <si>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</si>
  <si>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</si>
  <si>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</si>
  <si>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</si>
  <si>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</si>
  <si>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</si>
  <si>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</si>
  <si>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</si>
  <si>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</si>
  <si>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</si>
  <si>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</si>
  <si>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</si>
  <si>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</si>
  <si>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</si>
  <si>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</si>
  <si>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</si>
  <si>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</si>
  <si>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</si>
  <si>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</si>
  <si>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</si>
  <si>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</si>
  <si>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</si>
  <si>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</si>
  <si>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</si>
  <si>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</si>
  <si>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</si>
  <si>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</si>
  <si>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</si>
  <si>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</si>
  <si>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</si>
  <si>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</si>
  <si>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</si>
  <si>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</si>
  <si>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</si>
  <si>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</si>
  <si>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</si>
  <si>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</si>
  <si>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</si>
  <si>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</si>
  <si>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</si>
  <si>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</si>
  <si>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</si>
  <si>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</si>
  <si>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</si>
  <si>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</si>
  <si>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</si>
  <si>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</si>
  <si>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</si>
  <si>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</si>
  <si>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</si>
  <si>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</si>
  <si>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</si>
  <si>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</si>
  <si>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</si>
  <si>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</si>
  <si>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</si>
  <si>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</si>
  <si>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</si>
  <si>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</si>
  <si>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</si>
  <si>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</si>
  <si>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</si>
  <si>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</si>
  <si>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</si>
  <si>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</si>
  <si>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</si>
  <si>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</si>
  <si>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</si>
  <si>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</si>
  <si>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</si>
  <si>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</si>
  <si>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</si>
  <si>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</si>
  <si>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</si>
  <si>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</si>
  <si>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</si>
  <si>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</si>
  <si>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</si>
  <si>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</si>
  <si>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</si>
  <si>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</si>
  <si>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</si>
  <si>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</si>
  <si>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</si>
  <si>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</si>
  <si>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</si>
  <si>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</si>
  <si>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</si>
  <si>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</si>
  <si>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</si>
  <si>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</si>
  <si>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</si>
  <si>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</si>
  <si>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</si>
  <si>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</si>
  <si>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</si>
  <si>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</si>
  <si>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</si>
  <si>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</si>
  <si>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</si>
  <si>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</si>
  <si>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</si>
  <si>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</si>
  <si>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</si>
  <si>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</si>
  <si>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</si>
  <si>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</si>
  <si>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</si>
  <si>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</si>
  <si>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</si>
  <si>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</si>
  <si>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</si>
  <si>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</si>
  <si>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</si>
  <si>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</si>
  <si>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</si>
  <si>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</si>
  <si>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</si>
  <si>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</si>
  <si>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</si>
  <si>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</si>
  <si>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</si>
  <si>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</si>
  <si>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</si>
  <si>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</si>
  <si>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</si>
  <si>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</si>
  <si>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</si>
  <si>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</si>
  <si>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</si>
  <si>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</si>
  <si>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</si>
  <si>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</si>
  <si>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</si>
  <si>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</si>
  <si>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</si>
  <si>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</si>
  <si>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</si>
  <si>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</si>
  <si>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</si>
  <si>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</si>
  <si>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</si>
  <si>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</si>
  <si>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</si>
  <si>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</si>
  <si>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</si>
  <si>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</si>
  <si>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</si>
  <si>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</si>
  <si>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</si>
  <si>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</si>
  <si>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</si>
  <si>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</si>
  <si>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</si>
  <si>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</si>
  <si>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</si>
  <si>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</si>
  <si>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</si>
  <si>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</si>
  <si>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</si>
  <si>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</si>
  <si>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</si>
  <si>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</si>
  <si>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</si>
  <si>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</si>
  <si>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</si>
  <si>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</si>
  <si>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</si>
  <si>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</si>
  <si>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</si>
  <si>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</si>
  <si>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</si>
  <si>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</si>
  <si>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</si>
  <si>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</si>
  <si>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</si>
  <si>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</si>
  <si>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</si>
  <si>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</si>
  <si>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</si>
  <si>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</si>
  <si>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</si>
  <si>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</si>
  <si>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</si>
  <si>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</si>
  <si>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</si>
  <si>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</si>
  <si>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</si>
  <si>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</si>
  <si>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</si>
  <si>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</si>
  <si>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</si>
  <si>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</si>
  <si>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</si>
  <si>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</si>
  <si>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</si>
  <si>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</si>
  <si>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</si>
  <si>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</si>
  <si>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</si>
  <si>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</si>
  <si>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</si>
  <si>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</si>
  <si>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</si>
  <si>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</si>
  <si>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</si>
  <si>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</si>
  <si>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</si>
  <si>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</si>
  <si>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</si>
  <si>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</si>
  <si>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</si>
  <si>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</si>
  <si>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</si>
  <si>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</si>
  <si>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</si>
  <si>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</si>
  <si>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</si>
  <si>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</si>
  <si>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</si>
  <si>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</si>
  <si>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</si>
  <si>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</si>
  <si>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</si>
  <si>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</si>
  <si>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</si>
  <si>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</si>
  <si>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</si>
  <si>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</si>
  <si>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</si>
  <si>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</si>
  <si>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</si>
  <si>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</si>
  <si>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</si>
  <si>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</si>
  <si>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</si>
  <si>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</si>
  <si>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</si>
  <si>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</si>
  <si>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</si>
  <si>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</si>
  <si>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</si>
  <si>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</si>
  <si>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</si>
  <si>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</si>
  <si>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</si>
  <si>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</si>
  <si>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</si>
  <si>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</si>
  <si>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</si>
  <si>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</si>
  <si>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</si>
  <si>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</si>
  <si>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</si>
  <si>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</si>
  <si>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</si>
  <si>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</si>
  <si>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</si>
  <si>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</si>
  <si>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</si>
  <si>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</si>
  <si>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</si>
  <si>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</si>
  <si>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</si>
  <si>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</si>
  <si>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</si>
  <si>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</si>
  <si>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</si>
  <si>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</si>
  <si>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</si>
  <si>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</si>
  <si>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</si>
  <si>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</si>
  <si>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</si>
  <si>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</si>
  <si>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</si>
  <si>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</si>
  <si>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</si>
  <si>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</si>
  <si>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</si>
  <si>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</si>
  <si>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</si>
  <si>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</si>
  <si>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</si>
  <si>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</si>
  <si>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</si>
  <si>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</si>
  <si>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</si>
  <si>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</si>
  <si>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</si>
  <si>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</si>
  <si>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</si>
  <si>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</si>
  <si>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</si>
  <si>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</si>
  <si>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</si>
  <si>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</si>
  <si>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</si>
  <si>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</si>
  <si>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</si>
  <si>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</si>
  <si>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</si>
  <si>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</si>
  <si>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</si>
  <si>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</si>
  <si>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</si>
  <si>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</si>
  <si>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</si>
  <si>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</si>
  <si>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</si>
  <si>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</si>
  <si>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</si>
  <si>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</si>
  <si>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</si>
  <si>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</si>
  <si>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</si>
  <si>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</si>
  <si>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</si>
  <si>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</si>
  <si>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</si>
  <si>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</si>
  <si>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</si>
  <si>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</si>
  <si>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</si>
  <si>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</si>
  <si>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</si>
  <si>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</si>
  <si>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</si>
  <si>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</si>
  <si>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</si>
  <si>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</si>
  <si>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</si>
  <si>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</si>
  <si>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</si>
  <si>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</si>
  <si>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</si>
  <si>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</si>
  <si>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</si>
  <si>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</si>
  <si>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</si>
  <si>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</si>
  <si>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</si>
  <si>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</si>
  <si>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</si>
  <si>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</si>
  <si>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</si>
  <si>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</si>
  <si>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</si>
  <si>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</si>
  <si>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</si>
  <si>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</si>
  <si>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</si>
  <si>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</si>
  <si>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</si>
  <si>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</si>
  <si>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</si>
  <si>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</si>
  <si>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</si>
  <si>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</si>
  <si>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</si>
  <si>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</si>
  <si>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</si>
  <si>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</si>
  <si>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</si>
  <si>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</si>
  <si>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</si>
  <si>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</si>
  <si>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</si>
  <si>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</si>
  <si>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</si>
  <si>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</si>
  <si>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</si>
  <si>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</si>
  <si>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</si>
  <si>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</si>
  <si>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</si>
  <si>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</si>
  <si>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</si>
  <si>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</si>
  <si>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</si>
  <si>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</si>
  <si>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</si>
  <si>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</si>
  <si>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</si>
  <si>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</si>
  <si>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</si>
  <si>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</si>
  <si>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</si>
  <si>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</si>
  <si>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</si>
  <si>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</si>
  <si>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</si>
  <si>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</si>
  <si>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</si>
  <si>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</si>
  <si>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</si>
  <si>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</si>
  <si>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</si>
  <si>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</si>
  <si>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</si>
  <si>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</si>
  <si>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</si>
  <si>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</si>
  <si>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</si>
  <si>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</si>
  <si>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</si>
  <si>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</si>
  <si>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</si>
  <si>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</si>
  <si>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</si>
  <si>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</si>
  <si>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</si>
  <si>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</si>
  <si>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</si>
  <si>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</si>
  <si>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</si>
  <si>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</si>
  <si>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</si>
  <si>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</si>
  <si>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</si>
  <si>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</si>
  <si>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</si>
  <si>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</si>
  <si>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</si>
  <si>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</si>
  <si>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</si>
  <si>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</si>
  <si>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</si>
  <si>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</si>
  <si>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</si>
  <si>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</si>
  <si>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</si>
  <si>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</si>
  <si>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</si>
  <si>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</si>
  <si>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</si>
  <si>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</si>
  <si>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</si>
  <si>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</si>
  <si>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</si>
  <si>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</si>
  <si>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</si>
  <si>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</si>
  <si>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</si>
  <si>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</si>
  <si>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</si>
  <si>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</si>
  <si>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</si>
  <si>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</si>
  <si>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</si>
  <si>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</si>
  <si>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</si>
  <si>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</si>
  <si>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</si>
  <si>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</si>
  <si>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</si>
  <si>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</si>
  <si>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</si>
  <si>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</si>
  <si>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</si>
  <si>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</si>
  <si>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</si>
  <si>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</si>
  <si>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</si>
  <si>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</si>
  <si>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</si>
  <si>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</si>
  <si>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</si>
  <si>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</si>
  <si>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</si>
  <si>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</si>
  <si>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</si>
  <si>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</si>
  <si>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</si>
  <si>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</si>
  <si>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</si>
  <si>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</si>
  <si>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</si>
  <si>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</si>
  <si>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</si>
  <si>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</si>
  <si>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</si>
  <si>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</si>
  <si>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</si>
  <si>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</si>
  <si>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</si>
  <si>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</si>
  <si>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</si>
  <si>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</si>
  <si>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</si>
  <si>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</si>
  <si>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</si>
  <si>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</si>
  <si>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</si>
  <si>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</si>
  <si>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</si>
  <si>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</si>
  <si>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</si>
  <si>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</si>
  <si>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</si>
  <si>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</si>
  <si>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</si>
  <si>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</si>
  <si>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</si>
  <si>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</si>
  <si>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</si>
  <si>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</si>
  <si>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</si>
  <si>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</si>
  <si>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</si>
  <si>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</si>
  <si>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</si>
  <si>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</si>
  <si>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</si>
  <si>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</si>
  <si>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</si>
  <si>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</si>
  <si>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</si>
  <si>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</si>
  <si>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</si>
  <si>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</si>
  <si>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</si>
  <si>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</si>
  <si>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</si>
  <si>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</si>
  <si>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</si>
  <si>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</si>
  <si>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</si>
  <si>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</si>
  <si>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</si>
  <si>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</si>
  <si>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</si>
  <si>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</si>
  <si>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</si>
  <si>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</si>
  <si>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</si>
  <si>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</si>
  <si>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</si>
  <si>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</si>
  <si>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</si>
  <si>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</si>
  <si>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</si>
  <si>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</si>
  <si>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</si>
  <si>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</si>
  <si>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</si>
  <si>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</si>
  <si>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</si>
  <si>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</si>
  <si>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</si>
  <si>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</si>
  <si>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</si>
  <si>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</si>
  <si>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</si>
  <si>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</si>
  <si>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</si>
  <si>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</si>
  <si>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</si>
  <si>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</si>
  <si>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</si>
  <si>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</si>
  <si>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</si>
  <si>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</si>
  <si>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</si>
  <si>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</si>
  <si>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</si>
  <si>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</si>
  <si>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</si>
  <si>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</si>
  <si>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</si>
  <si>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</si>
  <si>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</si>
  <si>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</si>
  <si>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</si>
  <si>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</si>
  <si>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</si>
  <si>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</si>
  <si>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</si>
  <si>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</si>
  <si>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</si>
  <si>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</si>
  <si>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</si>
  <si>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</si>
  <si>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</si>
  <si>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</si>
  <si>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</si>
  <si>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</si>
  <si>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</si>
  <si>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</si>
  <si>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</si>
  <si>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</si>
  <si>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</si>
  <si>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</si>
  <si>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</si>
  <si>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</si>
  <si>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</si>
  <si>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</si>
  <si>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</si>
  <si>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</si>
  <si>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</si>
  <si>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</si>
  <si>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</si>
  <si>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</si>
  <si>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</si>
  <si>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</si>
  <si>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</si>
  <si>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</si>
  <si>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</si>
  <si>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</si>
  <si>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</si>
  <si>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</si>
  <si>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</si>
  <si>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</si>
  <si>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</si>
  <si>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</si>
  <si>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</si>
  <si>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</si>
  <si>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</si>
  <si>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</si>
  <si>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</si>
  <si>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</si>
  <si>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</si>
  <si>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</si>
  <si>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</si>
  <si>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</si>
  <si>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</si>
  <si>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</si>
  <si>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</si>
  <si>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</si>
  <si>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</si>
  <si>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</si>
  <si>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</si>
  <si>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</si>
  <si>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</si>
  <si>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</si>
  <si>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</si>
  <si>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</si>
  <si>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</si>
  <si>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</si>
  <si>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</si>
  <si>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</si>
  <si>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</si>
  <si>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</si>
  <si>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</si>
  <si>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</si>
  <si>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</si>
  <si>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</si>
  <si>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</si>
  <si>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</si>
  <si>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</si>
  <si>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</si>
  <si>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</si>
  <si>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</si>
  <si>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</si>
  <si>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</si>
  <si>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</si>
  <si>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</si>
  <si>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</si>
  <si>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</si>
  <si>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</si>
  <si>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</si>
  <si>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</si>
  <si>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</si>
  <si>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</si>
  <si>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</si>
  <si>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</si>
  <si>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</si>
  <si>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</si>
  <si>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</si>
  <si>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</si>
  <si>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</si>
  <si>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</si>
  <si>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</si>
  <si>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</si>
  <si>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</si>
  <si>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</si>
  <si>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</si>
  <si>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</si>
  <si>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</si>
  <si>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</si>
  <si>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</si>
  <si>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</si>
  <si>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</si>
  <si>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</si>
  <si>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</si>
  <si>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</si>
  <si>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</si>
  <si>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</si>
  <si>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</si>
  <si>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</si>
  <si>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</si>
  <si>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</si>
  <si>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</si>
  <si>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</si>
  <si>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</si>
  <si>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</si>
  <si>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</si>
  <si>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</si>
  <si>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</si>
  <si>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</si>
  <si>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</si>
  <si>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</si>
  <si>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</si>
  <si>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</si>
  <si>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</si>
  <si>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</si>
  <si>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</si>
  <si>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</si>
  <si>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</si>
  <si>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</si>
  <si>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</si>
  <si>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</si>
  <si>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</si>
  <si>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</si>
  <si>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</si>
  <si>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</si>
  <si>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</si>
  <si>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</si>
  <si>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</si>
  <si>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</si>
  <si>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</si>
  <si>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</si>
  <si>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</si>
  <si>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</si>
  <si>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</si>
  <si>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</si>
  <si>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</si>
  <si>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</si>
  <si>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</si>
  <si>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</si>
  <si>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</si>
  <si>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</si>
  <si>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</si>
  <si>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</si>
  <si>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</si>
  <si>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</si>
  <si>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</si>
  <si>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</si>
  <si>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</si>
  <si>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</si>
  <si>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</si>
  <si>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</si>
  <si>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</si>
  <si>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</si>
  <si>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</si>
  <si>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</si>
  <si>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</si>
  <si>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</si>
  <si>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</si>
  <si>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</si>
  <si>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</si>
  <si>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</si>
  <si>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</si>
  <si>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</si>
  <si>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</si>
  <si>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</si>
  <si>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</si>
  <si>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</si>
  <si>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</si>
  <si>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</si>
  <si>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</si>
  <si>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</si>
  <si>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</si>
  <si>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</si>
  <si>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</si>
  <si>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</si>
  <si>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</si>
  <si>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</si>
  <si>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</si>
  <si>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</si>
  <si>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</si>
  <si>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</si>
  <si>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</si>
  <si>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</si>
  <si>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</si>
  <si>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</si>
  <si>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</si>
  <si>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</si>
  <si>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</si>
  <si>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</si>
  <si>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</si>
  <si>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</si>
  <si>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</si>
  <si>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</si>
  <si>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</si>
  <si>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</si>
  <si>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</si>
  <si>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</si>
  <si>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</si>
  <si>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</si>
  <si>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</si>
  <si>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</si>
  <si>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</si>
  <si>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</si>
  <si>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</si>
  <si>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</si>
  <si>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</si>
  <si>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</si>
  <si>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</si>
  <si>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</si>
  <si>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</si>
  <si>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</si>
  <si>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</si>
  <si>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</si>
  <si>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</si>
  <si>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</si>
  <si>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</si>
  <si>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</si>
  <si>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</si>
  <si>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</si>
  <si>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</si>
  <si>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</si>
  <si>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</si>
  <si>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</si>
  <si>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</si>
  <si>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</si>
  <si>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</si>
  <si>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</si>
  <si>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</si>
  <si>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</si>
  <si>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</si>
  <si>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</si>
  <si>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</si>
  <si>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</si>
  <si>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</si>
  <si>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</si>
  <si>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</si>
  <si>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</si>
  <si>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</si>
  <si>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</si>
  <si>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</si>
  <si>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</si>
  <si>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</si>
  <si>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</si>
  <si>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</si>
  <si>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</si>
  <si>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</si>
  <si>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</si>
  <si>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</si>
  <si>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</si>
  <si>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</si>
  <si>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</si>
  <si>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</si>
  <si>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</si>
  <si>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</si>
  <si>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</si>
  <si>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</si>
  <si>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</si>
  <si>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</si>
  <si>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</si>
  <si>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</si>
  <si>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</si>
  <si>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</si>
  <si>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</si>
  <si>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</si>
  <si>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</si>
  <si>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</si>
  <si>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</si>
  <si>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</si>
  <si>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</si>
  <si>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</si>
  <si>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</si>
  <si>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</si>
  <si>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</si>
  <si>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</si>
  <si>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</si>
  <si>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</si>
  <si>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</si>
  <si>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</si>
  <si>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</si>
  <si>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</si>
  <si>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</si>
  <si>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</si>
  <si>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</si>
  <si>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</si>
  <si>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</si>
  <si>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</si>
  <si>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</si>
  <si>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</si>
  <si>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</si>
  <si>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</si>
  <si>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</si>
  <si>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</si>
  <si>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</si>
  <si>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</si>
  <si>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</si>
  <si>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</si>
  <si>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</si>
  <si>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</si>
  <si>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</si>
  <si>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</si>
  <si>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</si>
  <si>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</si>
  <si>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</si>
  <si>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</si>
  <si>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</si>
  <si>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</si>
  <si>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</si>
  <si>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</si>
  <si>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</si>
  <si>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</si>
  <si>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</si>
  <si>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</si>
  <si>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</si>
  <si>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</si>
  <si>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</si>
  <si>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</si>
  <si>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</si>
  <si>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</si>
  <si>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</si>
  <si>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</si>
  <si>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</si>
  <si>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</si>
  <si>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</si>
  <si>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</si>
  <si>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</si>
  <si>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</si>
  <si>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</si>
  <si>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</si>
  <si>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</si>
  <si>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</si>
  <si>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</si>
  <si>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</si>
  <si>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</si>
  <si>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</si>
  <si>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</si>
  <si>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</si>
  <si>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</si>
  <si>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</si>
  <si>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</si>
  <si>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</si>
  <si>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</si>
  <si>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</si>
  <si>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</si>
  <si>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</si>
  <si>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</si>
  <si>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</si>
  <si>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</si>
  <si>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</si>
  <si>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</si>
  <si>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</si>
  <si>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</si>
  <si>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</si>
  <si>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</si>
  <si>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</si>
  <si>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</si>
  <si>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</si>
  <si>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</si>
  <si>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</si>
  <si>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</si>
  <si>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</si>
  <si>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</si>
  <si>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</si>
  <si>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</si>
  <si>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</si>
  <si>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</si>
  <si>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</si>
  <si>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</si>
  <si>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</si>
  <si>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</si>
  <si>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</si>
  <si>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</si>
  <si>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</si>
  <si>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</si>
  <si>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</si>
  <si>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</si>
  <si>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</si>
  <si>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</si>
  <si>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</si>
  <si>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</si>
  <si>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</si>
  <si>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</si>
  <si>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</si>
  <si>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</si>
  <si>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</si>
  <si>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</si>
  <si>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</si>
  <si>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</si>
  <si>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</si>
  <si>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</si>
  <si>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</si>
  <si>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</si>
  <si>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</si>
  <si>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</si>
  <si>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</si>
  <si>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</si>
  <si>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</si>
  <si>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</si>
  <si>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</si>
  <si>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</si>
  <si>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</si>
  <si>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</si>
  <si>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</si>
  <si>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</si>
  <si>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</si>
  <si>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</si>
  <si>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</si>
  <si>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</si>
  <si>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</si>
  <si>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</si>
  <si>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</si>
  <si>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</si>
  <si>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</si>
  <si>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</si>
  <si>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</si>
  <si>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</si>
  <si>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</si>
  <si>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</si>
  <si>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</si>
  <si>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</si>
  <si>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</si>
  <si>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</si>
  <si>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</si>
  <si>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</si>
  <si>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</si>
  <si>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</si>
  <si>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</si>
  <si>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</si>
  <si>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</si>
  <si>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</si>
  <si>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</si>
  <si>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</si>
  <si>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</si>
  <si>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</si>
  <si>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</si>
  <si>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</si>
  <si>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</si>
  <si>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</si>
  <si>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</si>
  <si>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</si>
  <si>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</si>
  <si>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</si>
  <si>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</si>
  <si>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</si>
  <si>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</si>
  <si>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</si>
  <si>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</si>
  <si>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</si>
  <si>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</si>
  <si>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</si>
  <si>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</si>
  <si>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</si>
  <si>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</si>
  <si>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</si>
  <si>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</si>
  <si>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</si>
  <si>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</si>
  <si>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</si>
  <si>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</si>
  <si>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</si>
  <si>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</si>
  <si>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</si>
  <si>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</si>
  <si>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</si>
  <si>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</si>
  <si>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</si>
  <si>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</si>
  <si>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</si>
  <si>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</si>
  <si>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</si>
  <si>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</si>
  <si>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</si>
  <si>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</si>
  <si>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</si>
  <si>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</si>
  <si>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</si>
  <si>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</si>
  <si>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</si>
  <si>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</si>
  <si>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</si>
  <si>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</si>
  <si>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</si>
  <si>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</si>
  <si>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</si>
  <si>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</si>
  <si>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</si>
  <si>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</si>
  <si>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</si>
  <si>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</si>
  <si>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</si>
  <si>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</si>
  <si>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</si>
  <si>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</si>
  <si>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</si>
  <si>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</si>
  <si>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</si>
  <si>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</si>
  <si>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</si>
  <si>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</si>
  <si>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</si>
  <si>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</si>
  <si>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</si>
  <si>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</si>
  <si>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</si>
  <si>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</si>
  <si>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</si>
  <si>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</si>
  <si>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</si>
  <si>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</si>
  <si>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</si>
  <si>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</si>
  <si>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</si>
  <si>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</si>
  <si>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</si>
  <si>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</si>
  <si>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</si>
  <si>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</si>
  <si>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</si>
  <si>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</si>
  <si>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</si>
  <si>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</si>
  <si>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</si>
  <si>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</si>
  <si>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</si>
  <si>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</si>
  <si>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</si>
  <si>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</si>
  <si>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</si>
  <si>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</si>
  <si>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</si>
  <si>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</si>
  <si>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</si>
  <si>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</si>
  <si>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</si>
  <si>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</si>
  <si>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</si>
  <si>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</si>
  <si>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</si>
  <si>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</si>
  <si>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</si>
  <si>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</si>
  <si>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</si>
  <si>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</si>
  <si>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</si>
  <si>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</si>
  <si>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</si>
  <si>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</si>
  <si>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</si>
  <si>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</si>
  <si>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</si>
  <si>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</si>
  <si>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</si>
  <si>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</si>
  <si>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</si>
  <si>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</si>
  <si>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</si>
  <si>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</si>
  <si>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</si>
  <si>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</si>
  <si>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</si>
  <si>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</si>
  <si>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</si>
  <si>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</si>
  <si>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</si>
  <si>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</si>
  <si>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</si>
  <si>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</si>
  <si>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</si>
  <si>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</si>
  <si>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</si>
  <si>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</si>
  <si>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</si>
  <si>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</si>
  <si>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</si>
  <si>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</si>
  <si>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</si>
  <si>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</si>
  <si>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</si>
  <si>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</si>
  <si>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</si>
  <si>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</si>
  <si>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</si>
  <si>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</si>
  <si>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</si>
  <si>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</si>
  <si>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</si>
  <si>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</si>
  <si>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</si>
  <si>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</si>
  <si>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</si>
  <si>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</si>
  <si>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</si>
  <si>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</si>
  <si>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</si>
  <si>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</si>
  <si>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</si>
  <si>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</si>
  <si>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</si>
  <si>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</si>
  <si>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</si>
  <si>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</si>
  <si>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</si>
  <si>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</si>
  <si>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</si>
  <si>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</si>
  <si>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</si>
  <si>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</si>
  <si>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</si>
  <si>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</si>
  <si>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</si>
  <si>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</si>
  <si>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</si>
  <si>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</si>
  <si>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</si>
  <si>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</si>
  <si>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</si>
  <si>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</si>
  <si>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</si>
  <si>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</si>
  <si>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</si>
  <si>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</si>
  <si>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</si>
  <si>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</si>
  <si>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</si>
  <si>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</si>
  <si>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</si>
  <si>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</si>
  <si>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</si>
  <si>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</si>
  <si>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</si>
  <si>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</si>
  <si>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</si>
  <si>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</si>
  <si>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</si>
  <si>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</si>
  <si>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</si>
  <si>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</si>
  <si>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</si>
  <si>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</si>
  <si>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</si>
  <si>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</si>
  <si>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</si>
  <si>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</si>
  <si>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</si>
  <si>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</si>
  <si>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</si>
  <si>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</si>
  <si>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</si>
  <si>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</si>
  <si>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</si>
  <si>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</si>
  <si>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</si>
  <si>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</si>
  <si>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</si>
  <si>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</si>
  <si>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</si>
  <si>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</si>
  <si>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</si>
  <si>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</si>
  <si>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</si>
  <si>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</si>
  <si>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</si>
  <si>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</si>
  <si>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</si>
  <si>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</si>
  <si>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</si>
  <si>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</si>
  <si>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</si>
  <si>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</si>
  <si>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</si>
  <si>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</si>
  <si>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</si>
  <si>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</si>
  <si>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</si>
  <si>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</si>
  <si>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</si>
  <si>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</si>
  <si>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</si>
  <si>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</si>
  <si>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</si>
  <si>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</si>
  <si>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</si>
  <si>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</si>
  <si>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</si>
  <si>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</si>
  <si>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</si>
  <si>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</si>
  <si>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</si>
  <si>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</si>
  <si>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</si>
  <si>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</si>
  <si>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</si>
  <si>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</si>
  <si>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</si>
  <si>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</si>
  <si>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</si>
  <si>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</si>
  <si>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</si>
  <si>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</si>
  <si>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</si>
  <si>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</si>
  <si>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</si>
  <si>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</si>
  <si>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</si>
  <si>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</si>
  <si>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</si>
  <si>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</si>
  <si>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</si>
  <si>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</si>
  <si>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</si>
  <si>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</si>
  <si>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</si>
  <si>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</si>
  <si>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</si>
  <si>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</si>
  <si>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</si>
  <si>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</si>
  <si>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</si>
  <si>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</si>
  <si>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</si>
  <si>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</si>
  <si>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</si>
  <si>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</si>
  <si>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</si>
  <si>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</si>
  <si>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</si>
  <si>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</si>
  <si>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</si>
  <si>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</si>
  <si>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</si>
  <si>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</si>
  <si>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</si>
  <si>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</si>
  <si>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</si>
  <si>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</si>
  <si>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</si>
  <si>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</si>
  <si>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</si>
  <si>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</si>
  <si>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</si>
  <si>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</si>
  <si>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</si>
  <si>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</si>
  <si>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</si>
  <si>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</si>
  <si>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</si>
  <si>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</si>
  <si>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</si>
  <si>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</si>
  <si>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</si>
  <si>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</si>
  <si>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</si>
  <si>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</si>
  <si>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</si>
  <si>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</si>
  <si>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</si>
  <si>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</si>
  <si>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</si>
  <si>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</si>
  <si>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</si>
  <si>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</si>
  <si>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</si>
  <si>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</si>
  <si>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</si>
  <si>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</si>
  <si>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</si>
  <si>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</si>
  <si>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</si>
  <si>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</si>
  <si>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</si>
  <si>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</si>
  <si>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</si>
  <si>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</si>
  <si>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</si>
  <si>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</si>
  <si>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</si>
  <si>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</si>
  <si>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</si>
  <si>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</si>
  <si>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</si>
  <si>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</si>
  <si>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</si>
  <si>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</si>
  <si>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</si>
  <si>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</si>
  <si>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</si>
  <si>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</si>
  <si>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</si>
  <si>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</si>
  <si>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</si>
  <si>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</si>
  <si>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</si>
  <si>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</si>
  <si>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</si>
  <si>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</si>
  <si>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</si>
  <si>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</si>
  <si>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</si>
  <si>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</si>
  <si>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</si>
  <si>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</si>
  <si>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</si>
  <si>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</si>
  <si>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</si>
  <si>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</si>
  <si>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</si>
  <si>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</si>
  <si>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</si>
  <si>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</si>
  <si>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</si>
  <si>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</si>
  <si>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</si>
  <si>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</si>
  <si>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</si>
  <si>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</si>
  <si>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</si>
  <si>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</si>
  <si>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</si>
  <si>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</si>
  <si>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</si>
  <si>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</si>
  <si>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</si>
  <si>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</si>
  <si>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</si>
  <si>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</si>
  <si>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</si>
  <si>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</si>
  <si>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</si>
  <si>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</si>
  <si>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</si>
  <si>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</si>
  <si>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</si>
  <si>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</si>
  <si>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</si>
  <si>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</si>
  <si>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</si>
  <si>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</si>
  <si>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</si>
  <si>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</si>
  <si>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</si>
  <si>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</si>
  <si>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</si>
  <si>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</si>
  <si>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</si>
  <si>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</si>
  <si>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</si>
  <si>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</si>
  <si>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</si>
  <si>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</si>
  <si>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</si>
  <si>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</si>
  <si>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</si>
  <si>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</si>
  <si>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</si>
  <si>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</si>
  <si>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</si>
  <si>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</si>
  <si>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</si>
  <si>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</si>
  <si>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</si>
  <si>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</si>
  <si>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</si>
  <si>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</si>
  <si>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</si>
  <si>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</si>
  <si>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</si>
  <si>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</si>
  <si>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</si>
  <si>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</si>
  <si>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</si>
  <si>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</si>
  <si>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</si>
  <si>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</si>
  <si>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</si>
  <si>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</si>
  <si>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</si>
  <si>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</si>
  <si>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</si>
  <si>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</si>
  <si>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</si>
  <si>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</si>
  <si>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</si>
  <si>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</si>
  <si>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</si>
  <si>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</si>
  <si>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</si>
  <si>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</si>
  <si>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</si>
  <si>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</si>
  <si>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</si>
  <si>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</si>
  <si>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</si>
  <si>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</si>
  <si>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</si>
  <si>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</si>
  <si>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</si>
  <si>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</si>
  <si>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</si>
  <si>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</si>
  <si>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</si>
  <si>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</si>
  <si>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</si>
  <si>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</si>
  <si>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</si>
  <si>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</si>
  <si>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</si>
  <si>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</si>
  <si>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</si>
  <si>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</si>
  <si>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</si>
  <si>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</si>
  <si>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</si>
  <si>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</si>
  <si>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</si>
  <si>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</si>
  <si>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</si>
  <si>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</si>
  <si>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</si>
  <si>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</si>
  <si>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</si>
  <si>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</si>
  <si>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</si>
  <si>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</si>
  <si>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</si>
  <si>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</si>
  <si>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</si>
  <si>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</si>
  <si>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</si>
  <si>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</si>
  <si>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</si>
  <si>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</si>
  <si>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</si>
  <si>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</si>
  <si>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</si>
  <si>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</si>
  <si>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</si>
  <si>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</si>
  <si>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</si>
  <si>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</si>
  <si>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</si>
  <si>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</si>
  <si>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</si>
  <si>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</si>
  <si>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</si>
  <si>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</si>
  <si>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</si>
  <si>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</si>
  <si>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</si>
  <si>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</si>
  <si>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</si>
  <si>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</si>
  <si>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</si>
  <si>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</si>
  <si>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</si>
  <si>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</si>
  <si>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</si>
  <si>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</si>
  <si>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</si>
  <si>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</si>
  <si>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</si>
  <si>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</si>
  <si>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</si>
  <si>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</si>
  <si>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</si>
  <si>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</si>
  <si>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</si>
  <si>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</si>
  <si>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</si>
  <si>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</si>
  <si>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</si>
  <si>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</si>
  <si>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</si>
  <si>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</si>
  <si>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</si>
  <si>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</si>
  <si>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</si>
  <si>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</si>
  <si>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</si>
  <si>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</si>
  <si>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</si>
  <si>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</si>
  <si>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</si>
  <si>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</si>
  <si>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</si>
  <si>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</si>
  <si>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</si>
  <si>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</si>
  <si>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</si>
  <si>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</si>
  <si>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</si>
  <si>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</si>
  <si>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</si>
  <si>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</si>
  <si>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</si>
  <si>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</si>
  <si>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</si>
  <si>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</si>
  <si>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</si>
  <si>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</si>
  <si>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</si>
  <si>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</si>
  <si>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</si>
  <si>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</si>
  <si>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</si>
  <si>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</si>
  <si>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</si>
  <si>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</si>
  <si>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</si>
  <si>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</si>
  <si>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</si>
  <si>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</si>
  <si>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</si>
  <si>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</si>
  <si>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</si>
  <si>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</si>
  <si>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</si>
  <si>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</si>
  <si>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</si>
  <si>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</si>
  <si>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</si>
  <si>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</si>
  <si>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</si>
  <si>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</si>
  <si>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</si>
  <si>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</si>
  <si>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</si>
  <si>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</si>
  <si>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</si>
  <si>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</si>
  <si>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</si>
  <si>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</si>
  <si>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</si>
  <si>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</si>
  <si>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</si>
  <si>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</si>
  <si>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</si>
  <si>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</si>
  <si>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</si>
  <si>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</si>
  <si>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</si>
  <si>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</si>
  <si>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</si>
  <si>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</si>
  <si>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</si>
  <si>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</si>
  <si>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</si>
  <si>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</si>
  <si>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</si>
  <si>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</si>
  <si>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</si>
  <si>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</si>
  <si>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</si>
  <si>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</si>
  <si>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</si>
  <si>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</si>
  <si>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</si>
  <si>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</si>
  <si>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</si>
  <si>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</si>
  <si>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</si>
  <si>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</si>
  <si>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</si>
  <si>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</si>
  <si>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</si>
  <si>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</si>
  <si>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</si>
  <si>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</si>
  <si>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</si>
  <si>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</si>
  <si>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</si>
  <si>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</si>
  <si>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</si>
  <si>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</si>
  <si>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</si>
  <si>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</si>
  <si>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</si>
  <si>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</si>
  <si>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</si>
  <si>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</si>
  <si>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</si>
  <si>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</si>
  <si>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</si>
  <si>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</si>
  <si>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</si>
  <si>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</si>
  <si>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</si>
  <si>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</si>
  <si>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</si>
  <si>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</si>
  <si>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</si>
  <si>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</si>
  <si>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</si>
  <si>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</si>
  <si>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</si>
  <si>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</si>
  <si>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</si>
  <si>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</si>
  <si>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</si>
  <si>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</si>
  <si>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</si>
  <si>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</si>
  <si>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</si>
  <si>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</si>
  <si>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</si>
  <si>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</si>
  <si>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</si>
  <si>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</si>
  <si>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</si>
  <si>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</si>
  <si>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</si>
  <si>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</si>
  <si>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</si>
  <si>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</si>
  <si>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</si>
  <si>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</si>
  <si>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</si>
  <si>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</si>
  <si>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</si>
  <si>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</si>
  <si>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</si>
  <si>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</si>
  <si>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</si>
  <si>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</si>
  <si>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</si>
  <si>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</si>
  <si>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</si>
  <si>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</si>
  <si>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</si>
  <si>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</si>
  <si>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</si>
  <si>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</si>
  <si>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</si>
  <si>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</si>
  <si>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</si>
  <si>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</si>
  <si>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</si>
  <si>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</si>
  <si>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</si>
  <si>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</si>
  <si>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</si>
  <si>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</si>
  <si>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</si>
  <si>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</si>
  <si>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</si>
  <si>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</si>
  <si>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</si>
  <si>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</si>
  <si>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</si>
  <si>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</si>
  <si>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</si>
  <si>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</si>
  <si>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</si>
  <si>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</si>
  <si>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</si>
  <si>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</si>
  <si>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</si>
  <si>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</si>
  <si>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</si>
  <si>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</si>
  <si>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</si>
  <si>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</si>
  <si>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</si>
  <si>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</si>
  <si>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</si>
  <si>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</si>
  <si>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</si>
  <si>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</si>
  <si>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</si>
  <si>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</si>
  <si>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</si>
  <si>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</si>
  <si>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</si>
  <si>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</si>
  <si>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</si>
  <si>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</si>
  <si>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</si>
  <si>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</si>
  <si>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</si>
  <si>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</si>
  <si>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</si>
  <si>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</si>
  <si>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</si>
  <si>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</si>
  <si>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</si>
  <si>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</si>
  <si>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</si>
  <si>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</si>
  <si>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</si>
  <si>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</si>
  <si>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</si>
  <si>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</si>
  <si>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</si>
  <si>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</si>
  <si>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</si>
  <si>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</si>
  <si>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</si>
  <si>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</si>
  <si>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</si>
  <si>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</si>
  <si>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</si>
  <si>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</si>
  <si>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</si>
  <si>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</si>
  <si>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</si>
  <si>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</si>
  <si>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</si>
  <si>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</si>
  <si>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</si>
  <si>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</si>
  <si>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</si>
  <si>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</si>
  <si>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</si>
  <si>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</si>
  <si>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</si>
  <si>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</si>
  <si>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</si>
  <si>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</si>
  <si>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</si>
  <si>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</si>
  <si>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</si>
  <si>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</si>
  <si>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</si>
  <si>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</si>
  <si>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</si>
  <si>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</si>
  <si>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</si>
  <si>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</si>
  <si>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</si>
  <si>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</si>
  <si>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</si>
  <si>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</si>
  <si>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</si>
  <si>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</si>
  <si>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</si>
  <si>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</si>
  <si>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</si>
  <si>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</si>
  <si>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</si>
  <si>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</si>
  <si>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</si>
  <si>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</si>
  <si>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</si>
  <si>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</si>
  <si>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</si>
  <si>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</si>
  <si>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</si>
  <si>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</si>
  <si>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</si>
  <si>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</si>
  <si>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</si>
  <si>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</si>
  <si>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</si>
  <si>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</si>
  <si>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</si>
  <si>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</si>
  <si>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</si>
  <si>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</si>
  <si>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</si>
  <si>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</si>
  <si>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</si>
  <si>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</si>
  <si>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</si>
  <si>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</si>
  <si>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</si>
  <si>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</si>
  <si>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</si>
  <si>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</si>
  <si>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</si>
  <si>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</si>
  <si>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</si>
  <si>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</si>
  <si>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</si>
  <si>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</si>
  <si>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</si>
  <si>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</si>
  <si>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</si>
  <si>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</si>
  <si>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</si>
  <si>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</si>
  <si>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</si>
  <si>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</si>
  <si>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</si>
  <si>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</si>
  <si>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</si>
  <si>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</si>
  <si>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</si>
  <si>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</si>
  <si>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</si>
  <si>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</si>
  <si>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</si>
  <si>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</si>
  <si>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</si>
  <si>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</si>
  <si>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</si>
  <si>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</si>
  <si>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</si>
  <si>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</si>
  <si>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</si>
  <si>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</si>
  <si>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</si>
  <si>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</si>
  <si>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</si>
  <si>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</si>
  <si>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</si>
  <si>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</si>
  <si>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</si>
  <si>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</si>
  <si>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</si>
  <si>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</si>
  <si>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</si>
  <si>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</si>
  <si>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</si>
  <si>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</si>
  <si>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</si>
  <si>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</si>
  <si>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</si>
  <si>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</si>
  <si>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</si>
  <si>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</si>
  <si>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</si>
  <si>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</si>
  <si>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</si>
  <si>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</si>
  <si>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</si>
  <si>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</si>
  <si>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</si>
  <si>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</si>
  <si>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</si>
  <si>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</si>
  <si>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</si>
  <si>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</si>
  <si>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</si>
  <si>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</si>
  <si>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</si>
  <si>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</si>
  <si>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</si>
  <si>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</si>
  <si>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</si>
  <si>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</si>
  <si>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</si>
  <si>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</si>
  <si>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</si>
  <si>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</si>
  <si>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</si>
  <si>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</si>
  <si>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</si>
  <si>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</si>
  <si>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</si>
  <si>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</si>
  <si>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</si>
  <si>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</si>
  <si>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</si>
  <si>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</si>
  <si>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</si>
  <si>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</si>
  <si>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</si>
  <si>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</si>
  <si>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</si>
  <si>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</si>
  <si>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</si>
  <si>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</si>
  <si>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</si>
  <si>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</si>
  <si>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</si>
  <si>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</si>
  <si>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</si>
  <si>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</si>
  <si>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</si>
  <si>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</si>
  <si>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</si>
  <si>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</si>
  <si>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</si>
  <si>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</si>
  <si>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</si>
  <si>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</si>
  <si>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</si>
  <si>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</si>
  <si>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</si>
  <si>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</si>
  <si>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</si>
  <si>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</si>
  <si>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</si>
  <si>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</si>
  <si>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</si>
  <si>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</si>
  <si>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</si>
  <si>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</si>
  <si>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</si>
  <si>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</si>
  <si>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</si>
  <si>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</si>
  <si>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</si>
  <si>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</si>
  <si>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</si>
  <si>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</si>
  <si>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</si>
  <si>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</si>
  <si>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</si>
  <si>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</si>
  <si>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</si>
  <si>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</si>
  <si>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</si>
  <si>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</si>
  <si>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</si>
  <si>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</si>
  <si>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</si>
  <si>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</si>
  <si>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</si>
  <si>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</si>
  <si>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</si>
  <si>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</si>
  <si>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</si>
  <si>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</si>
  <si>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</si>
  <si>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</si>
  <si>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</si>
  <si>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</si>
  <si>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</si>
  <si>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</si>
  <si>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</si>
  <si>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</si>
  <si>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</si>
  <si>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</si>
  <si>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</si>
  <si>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</si>
  <si>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</si>
  <si>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</si>
  <si>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</si>
  <si>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</si>
  <si>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</si>
  <si>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</si>
  <si>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</si>
  <si>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</si>
  <si>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</si>
  <si>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</si>
  <si>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</si>
  <si>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</si>
  <si>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</si>
  <si>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</si>
  <si>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</si>
  <si>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</si>
  <si>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</si>
  <si>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</si>
  <si>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</si>
  <si>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</si>
  <si>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</si>
  <si>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</si>
  <si>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</si>
  <si>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</si>
  <si>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</si>
  <si>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</si>
  <si>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</si>
  <si>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</si>
  <si>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</si>
  <si>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</si>
  <si>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</si>
  <si>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</si>
  <si>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</si>
  <si>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</si>
  <si>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</si>
  <si>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</si>
  <si>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</si>
  <si>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</si>
  <si>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</si>
  <si>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</si>
  <si>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</si>
  <si>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</si>
  <si>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</si>
  <si>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</si>
  <si>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</si>
  <si>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</si>
  <si>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</si>
  <si>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</si>
  <si>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</si>
  <si>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</si>
  <si>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</si>
  <si>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</si>
  <si>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</si>
  <si>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</si>
  <si>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</si>
  <si>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</si>
  <si>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</si>
  <si>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</si>
  <si>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</si>
  <si>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</si>
  <si>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</si>
  <si>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</si>
  <si>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</si>
  <si>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</si>
  <si>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</si>
  <si>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</si>
  <si>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</si>
  <si>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</si>
  <si>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</si>
  <si>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</si>
  <si>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</si>
  <si>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</si>
  <si>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</si>
  <si>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</si>
  <si>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</si>
  <si>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</si>
  <si>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</si>
  <si>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</si>
  <si>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</si>
  <si>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</si>
  <si>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</si>
  <si>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</si>
  <si>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</si>
  <si>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</si>
  <si>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</si>
  <si>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</si>
  <si>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</si>
  <si>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</si>
  <si>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</si>
  <si>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</si>
  <si>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</si>
  <si>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</si>
  <si>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</si>
  <si>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</si>
  <si>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</si>
  <si>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</si>
  <si>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</si>
  <si>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</si>
  <si>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</si>
  <si>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</si>
  <si>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</si>
  <si>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</si>
  <si>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</si>
  <si>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</si>
  <si>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</si>
  <si>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</si>
  <si>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</si>
  <si>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</si>
  <si>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</si>
  <si>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</si>
  <si>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</si>
  <si>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</si>
  <si>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</si>
  <si>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</si>
  <si>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</si>
  <si>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</si>
  <si>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</si>
  <si>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</si>
  <si>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</si>
  <si>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</si>
  <si>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</si>
  <si>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</si>
  <si>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</si>
  <si>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</si>
  <si>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</si>
  <si>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</si>
  <si>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</si>
  <si>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</si>
  <si>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</si>
  <si>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</si>
  <si>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</si>
  <si>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</si>
  <si>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</si>
  <si>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</si>
  <si>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</si>
  <si>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</si>
  <si>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</si>
  <si>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</si>
  <si>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</si>
  <si>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</si>
  <si>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</si>
  <si>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</si>
  <si>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</si>
  <si>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</si>
  <si>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</si>
  <si>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</si>
  <si>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</si>
  <si>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</si>
  <si>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</si>
  <si>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</si>
  <si>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</si>
  <si>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</si>
  <si>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</si>
  <si>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</si>
  <si>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</si>
  <si>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</si>
  <si>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</si>
  <si>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</si>
  <si>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</si>
  <si>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</si>
  <si>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</si>
  <si>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</si>
  <si>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</si>
  <si>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</si>
  <si>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</si>
  <si>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</si>
  <si>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</si>
  <si>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</si>
  <si>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</si>
  <si>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</si>
  <si>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</si>
  <si>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</si>
  <si>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</si>
  <si>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</si>
  <si>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</si>
  <si>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</si>
  <si>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</si>
  <si>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</si>
  <si>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</si>
  <si>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</si>
  <si>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</si>
  <si>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</si>
  <si>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</si>
  <si>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</si>
  <si>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</si>
  <si>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</si>
  <si>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</si>
  <si>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</si>
  <si>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</si>
  <si>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</si>
  <si>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</si>
  <si>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</si>
  <si>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</si>
  <si>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</si>
  <si>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</si>
  <si>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</si>
  <si>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</si>
  <si>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</si>
  <si>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</si>
  <si>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</si>
  <si>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</si>
  <si>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</si>
  <si>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</si>
  <si>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</si>
  <si>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</si>
  <si>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</si>
  <si>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</si>
  <si>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</si>
  <si>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</si>
  <si>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</si>
  <si>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</si>
  <si>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</si>
  <si>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</si>
  <si>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</si>
  <si>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</si>
  <si>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</si>
  <si>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</si>
  <si>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</si>
  <si>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</si>
  <si>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</si>
  <si>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</si>
  <si>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</si>
  <si>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</si>
  <si>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</si>
  <si>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</si>
  <si>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</si>
  <si>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</si>
  <si>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</si>
  <si>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</si>
  <si>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</si>
  <si>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</si>
  <si>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</si>
  <si>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</si>
  <si>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</si>
  <si>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</si>
  <si>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</si>
  <si>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</si>
  <si>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</si>
  <si>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</si>
  <si>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</si>
  <si>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</si>
  <si>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</si>
  <si>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</si>
  <si>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</si>
  <si>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</si>
  <si>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</si>
  <si>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</si>
  <si>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</si>
  <si>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</si>
  <si>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</si>
  <si>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</si>
  <si>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</si>
  <si>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</si>
  <si>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</si>
  <si>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</si>
  <si>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</si>
  <si>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</si>
  <si>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</si>
  <si>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</si>
  <si>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</si>
  <si>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</si>
  <si>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</si>
  <si>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</si>
  <si>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</si>
  <si>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</si>
  <si>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</si>
  <si>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</si>
  <si>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</si>
  <si>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</si>
  <si>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</si>
  <si>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</si>
  <si>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</si>
  <si>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</si>
  <si>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</si>
  <si>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</si>
  <si>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</si>
  <si>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</si>
  <si>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</si>
  <si>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</si>
  <si>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</si>
  <si>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</si>
  <si>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</si>
  <si>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</si>
  <si>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</si>
  <si>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</si>
  <si>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</si>
  <si>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</si>
  <si>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</si>
  <si>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</si>
  <si>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</si>
  <si>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</si>
  <si>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</si>
  <si>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</si>
  <si>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</si>
  <si>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</si>
  <si>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</si>
  <si>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</si>
  <si>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</si>
  <si>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</si>
  <si>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</si>
  <si>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</si>
  <si>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</si>
  <si>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</si>
  <si>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</si>
  <si>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</si>
  <si>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</si>
  <si>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</si>
  <si>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</si>
  <si>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</si>
  <si>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</si>
  <si>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</si>
  <si>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</si>
  <si>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</si>
  <si>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</si>
  <si>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</si>
  <si>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</si>
  <si>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</si>
  <si>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</si>
  <si>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</si>
  <si>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</si>
  <si>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</si>
  <si>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</si>
  <si>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</si>
  <si>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</si>
  <si>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</si>
  <si>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</si>
  <si>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</si>
  <si>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</si>
  <si>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</si>
  <si>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</si>
  <si>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</si>
  <si>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</si>
  <si>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</si>
  <si>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</si>
  <si>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</si>
  <si>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</si>
  <si>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</si>
  <si>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</si>
  <si>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</si>
  <si>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</si>
  <si>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</si>
  <si>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</si>
  <si>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</si>
  <si>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</si>
  <si>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</si>
  <si>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</si>
  <si>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</si>
  <si>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</si>
  <si>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</si>
  <si>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</si>
  <si>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</si>
  <si>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</si>
  <si>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</si>
  <si>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</si>
  <si>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</si>
  <si>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</si>
  <si>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</si>
  <si>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</si>
  <si>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</si>
  <si>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</si>
  <si>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</si>
  <si>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</si>
  <si>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</si>
  <si>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</si>
  <si>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</si>
  <si>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</si>
  <si>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</si>
  <si>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</si>
  <si>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</si>
  <si>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</si>
  <si>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</si>
  <si>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</si>
  <si>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</si>
  <si>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</si>
  <si>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</si>
  <si>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</si>
  <si>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</si>
  <si>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</si>
  <si>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</si>
  <si>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</si>
  <si>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</si>
  <si>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</si>
  <si>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</si>
  <si>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</si>
  <si>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</si>
  <si>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</si>
  <si>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</si>
  <si>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</si>
  <si>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</si>
  <si>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</si>
  <si>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</si>
  <si>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</si>
  <si>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</si>
  <si>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</si>
  <si>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</si>
  <si>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</si>
  <si>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</si>
  <si>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</si>
  <si>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</si>
  <si>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</si>
  <si>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</si>
  <si>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</si>
  <si>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</si>
  <si>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</si>
  <si>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</si>
  <si>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</si>
  <si>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</si>
  <si>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</si>
  <si>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</si>
  <si>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</si>
  <si>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</si>
  <si>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</si>
  <si>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</si>
  <si>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</si>
  <si>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</si>
  <si>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</si>
  <si>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</si>
  <si>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</si>
  <si>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</si>
  <si>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</si>
  <si>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</si>
  <si>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</si>
  <si>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</si>
  <si>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</si>
  <si>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</si>
  <si>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</si>
  <si>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</si>
  <si>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</si>
  <si>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</si>
  <si>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</si>
  <si>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</si>
  <si>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</si>
  <si>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</si>
  <si>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</si>
  <si>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</si>
  <si>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</si>
  <si>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</si>
  <si>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</si>
  <si>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</si>
  <si>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</si>
  <si>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</si>
  <si>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</si>
  <si>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</si>
  <si>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</si>
  <si>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</si>
  <si>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</si>
  <si>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</si>
  <si>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</si>
  <si>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</si>
  <si>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</si>
  <si>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</si>
  <si>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</si>
  <si>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</si>
  <si>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</si>
  <si>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</si>
  <si>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</si>
  <si>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</si>
  <si>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</si>
  <si>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</si>
  <si>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</si>
  <si>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</si>
  <si>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</si>
  <si>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</si>
  <si>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</si>
  <si>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</si>
  <si>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</si>
  <si>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</si>
  <si>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</si>
  <si>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</si>
  <si>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</si>
  <si>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</si>
  <si>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</si>
  <si>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</si>
  <si>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</si>
  <si>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</si>
  <si>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</si>
  <si>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</si>
  <si>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</si>
  <si>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</si>
  <si>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</si>
  <si>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</si>
  <si>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</si>
  <si>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</si>
  <si>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</si>
  <si>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</si>
  <si>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</si>
  <si>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</si>
  <si>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</si>
  <si>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</si>
  <si>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</si>
  <si>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</si>
  <si>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</si>
  <si>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</si>
  <si>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</si>
  <si>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</si>
  <si>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</si>
  <si>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</si>
  <si>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</si>
  <si>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</si>
  <si>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</si>
  <si>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</si>
  <si>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</si>
  <si>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</si>
  <si>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</si>
  <si>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</si>
  <si>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</si>
  <si>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</si>
  <si>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</si>
  <si>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</si>
  <si>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</si>
  <si>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</si>
  <si>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</si>
  <si>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</si>
  <si>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</si>
  <si>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</si>
  <si>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</si>
  <si>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</si>
  <si>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</si>
  <si>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</si>
  <si>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</si>
  <si>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</si>
  <si>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</si>
  <si>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</si>
  <si>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</si>
  <si>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</si>
  <si>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</si>
  <si>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</si>
  <si>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</si>
  <si>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</si>
  <si>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</si>
  <si>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</si>
  <si>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</si>
  <si>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</si>
  <si>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</si>
  <si>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</si>
  <si>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</si>
  <si>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</si>
  <si>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</si>
  <si>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</si>
  <si>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</si>
  <si>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</si>
  <si>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</si>
  <si>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</si>
  <si>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</si>
  <si>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</si>
  <si>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</si>
  <si>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</si>
  <si>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</si>
  <si>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</si>
  <si>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</si>
  <si>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</si>
  <si>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</si>
  <si>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</si>
  <si>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</si>
  <si>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</si>
  <si>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</si>
  <si>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</si>
  <si>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</si>
  <si>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</si>
  <si>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</si>
  <si>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</si>
  <si>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</si>
  <si>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</si>
  <si>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</si>
  <si>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</si>
  <si>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</si>
  <si>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</si>
  <si>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</si>
  <si>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</si>
  <si>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</si>
  <si>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</si>
  <si>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</si>
  <si>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</si>
  <si>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</si>
  <si>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</si>
  <si>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</si>
  <si>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</si>
  <si>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</si>
  <si>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</si>
  <si>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</si>
  <si>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</si>
  <si>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</si>
  <si>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</si>
  <si>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</si>
  <si>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</si>
  <si>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</si>
  <si>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</si>
  <si>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</si>
  <si>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</si>
  <si>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</si>
  <si>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</si>
  <si>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</si>
  <si>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</si>
  <si>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</si>
  <si>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</si>
  <si>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</si>
  <si>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</si>
  <si>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</si>
  <si>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</si>
  <si>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</si>
  <si>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</si>
  <si>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</si>
  <si>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</si>
  <si>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</si>
  <si>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</si>
  <si>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</si>
  <si>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</si>
  <si>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</si>
  <si>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</si>
  <si>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</si>
  <si>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</si>
  <si>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</si>
  <si>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</si>
  <si>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</si>
  <si>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</si>
  <si>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</si>
  <si>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</si>
  <si>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</si>
  <si>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</si>
  <si>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</si>
  <si>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</si>
  <si>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</si>
  <si>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</si>
  <si>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</si>
  <si>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</si>
  <si>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</si>
  <si>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</si>
  <si>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</si>
  <si>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</si>
  <si>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</si>
  <si>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</si>
  <si>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</si>
  <si>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</si>
  <si>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</si>
  <si>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</si>
  <si>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</si>
  <si>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</si>
  <si>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</si>
  <si>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</si>
  <si>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</si>
  <si>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</si>
  <si>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</si>
  <si>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</si>
  <si>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</si>
  <si>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</si>
  <si>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</si>
  <si>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</si>
  <si>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</si>
  <si>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</si>
  <si>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</si>
  <si>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</si>
  <si>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</si>
  <si>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</si>
  <si>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</si>
  <si>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</si>
  <si>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</si>
  <si>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</si>
  <si>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</si>
  <si>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</si>
  <si>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</si>
  <si>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</si>
  <si>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</si>
  <si>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</si>
  <si>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</si>
  <si>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</si>
  <si>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</si>
  <si>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</si>
  <si>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</si>
  <si>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</si>
  <si>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</si>
  <si>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</si>
  <si>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</si>
  <si>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</si>
  <si>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</si>
  <si>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</si>
  <si>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</si>
  <si>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</si>
  <si>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</si>
  <si>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</si>
  <si>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</si>
  <si>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</si>
  <si>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</si>
  <si>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</si>
  <si>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</si>
  <si>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</si>
  <si>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</si>
  <si>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</si>
  <si>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</si>
  <si>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</si>
  <si>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</si>
  <si>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</si>
  <si>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</si>
  <si>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</si>
  <si>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</si>
  <si>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</si>
  <si>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</si>
  <si>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</si>
  <si>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</si>
  <si>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</si>
  <si>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</si>
  <si>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</si>
  <si>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</si>
  <si>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</si>
  <si>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</si>
  <si>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</si>
  <si>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</si>
  <si>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</si>
  <si>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</si>
  <si>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</si>
  <si>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</si>
  <si>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</si>
  <si>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</si>
  <si>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</si>
  <si>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</si>
  <si>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</si>
  <si>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</si>
  <si>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</si>
  <si>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</si>
  <si>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</si>
  <si>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</si>
  <si>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</si>
  <si>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</si>
  <si>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</si>
  <si>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</si>
  <si>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</si>
  <si>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</si>
  <si>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</si>
  <si>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</si>
  <si>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</si>
  <si>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</si>
  <si>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</si>
  <si>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</si>
  <si>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</si>
  <si>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</si>
  <si>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</si>
  <si>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</si>
  <si>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</si>
  <si>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</si>
  <si>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</si>
  <si>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</si>
  <si>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</si>
  <si>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</si>
  <si>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</si>
  <si>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</si>
  <si>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</si>
  <si>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</si>
  <si>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</si>
  <si>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</si>
  <si>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</si>
  <si>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</si>
  <si>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</si>
  <si>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</si>
  <si>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</si>
  <si>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</si>
  <si>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</si>
  <si>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</si>
  <si>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</si>
  <si>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</si>
  <si>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</si>
  <si>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</si>
  <si>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</si>
  <si>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</si>
  <si>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</si>
  <si>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</si>
  <si>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</si>
  <si>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</si>
  <si>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</si>
  <si>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</si>
  <si>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</si>
  <si>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</si>
  <si>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</si>
  <si>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</si>
  <si>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</si>
  <si>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</si>
  <si>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</si>
  <si>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</si>
  <si>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</si>
  <si>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</si>
  <si>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</si>
  <si>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</si>
  <si>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</si>
  <si>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</si>
  <si>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</si>
  <si>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</si>
  <si>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</si>
  <si>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</si>
  <si>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</si>
  <si>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</si>
  <si>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</si>
  <si>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</si>
  <si>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</si>
  <si>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</si>
  <si>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</si>
  <si>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</si>
  <si>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</si>
  <si>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</si>
  <si>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</si>
  <si>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</si>
  <si>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</si>
  <si>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</si>
  <si>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</si>
  <si>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</si>
  <si>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</si>
  <si>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</si>
  <si>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</si>
  <si>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</si>
  <si>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</si>
  <si>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</si>
  <si>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</si>
  <si>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</si>
  <si>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</si>
  <si>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</si>
  <si>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</si>
  <si>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</si>
  <si>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</si>
  <si>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</si>
  <si>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</si>
  <si>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</si>
  <si>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</si>
  <si>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</si>
  <si>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</si>
  <si>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</si>
  <si>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</si>
  <si>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</si>
  <si>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</si>
  <si>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</si>
  <si>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</si>
  <si>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</si>
  <si>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</si>
  <si>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</si>
  <si>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</si>
  <si>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</si>
  <si>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</si>
  <si>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</si>
  <si>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</si>
  <si>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</si>
  <si>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</si>
  <si>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</si>
  <si>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</si>
  <si>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</si>
  <si>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</si>
  <si>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</si>
  <si>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</si>
  <si>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</si>
  <si>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</si>
  <si>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</si>
  <si>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</si>
  <si>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</si>
  <si>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</si>
  <si>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</si>
  <si>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</si>
  <si>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</si>
  <si>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</si>
  <si>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</si>
  <si>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</si>
  <si>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</si>
  <si>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</si>
  <si>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</si>
  <si>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</si>
  <si>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</si>
  <si>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</si>
  <si>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</si>
  <si>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</si>
  <si>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</si>
  <si>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</si>
  <si>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</si>
  <si>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</si>
  <si>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</si>
  <si>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</si>
  <si>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</si>
  <si>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</si>
  <si>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</si>
  <si>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</si>
  <si>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</si>
  <si>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</si>
  <si>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</si>
  <si>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</si>
  <si>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</si>
  <si>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</si>
  <si>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</si>
  <si>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</si>
  <si>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</si>
  <si>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</si>
  <si>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</si>
  <si>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</si>
  <si>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</si>
  <si>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</si>
  <si>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</si>
  <si>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</si>
  <si>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</si>
  <si>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</si>
  <si>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</si>
  <si>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</si>
  <si>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</si>
  <si>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</si>
  <si>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</si>
  <si>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</si>
  <si>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</si>
  <si>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</si>
  <si>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</si>
  <si>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</si>
  <si>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</si>
  <si>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</si>
  <si>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</si>
  <si>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</si>
  <si>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</si>
  <si>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</si>
  <si>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</si>
  <si>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</si>
  <si>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</si>
  <si>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</si>
  <si>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</si>
  <si>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</si>
  <si>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</si>
  <si>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</si>
  <si>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</si>
  <si>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</si>
  <si>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</si>
  <si>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</si>
  <si>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</si>
  <si>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</si>
  <si>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</si>
  <si>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</si>
  <si>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</si>
  <si>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</si>
  <si>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</si>
  <si>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</si>
  <si>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</si>
  <si>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</si>
  <si>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</si>
  <si>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</si>
  <si>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</si>
  <si>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</si>
  <si>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</si>
  <si>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</si>
  <si>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</si>
  <si>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</si>
  <si>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</si>
  <si>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</si>
  <si>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</si>
  <si>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</si>
  <si>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</si>
  <si>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</si>
  <si>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</si>
  <si>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</si>
  <si>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</si>
  <si>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</si>
  <si>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</si>
  <si>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</si>
  <si>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</si>
  <si>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</si>
  <si>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</si>
  <si>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</si>
  <si>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</si>
  <si>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</si>
  <si>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</si>
  <si>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</si>
  <si>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</si>
  <si>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</si>
  <si>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</si>
  <si>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</si>
  <si>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</si>
  <si>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</si>
  <si>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</si>
  <si>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</si>
  <si>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</si>
  <si>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</si>
  <si>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</si>
  <si>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</si>
  <si>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</si>
  <si>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</si>
  <si>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</si>
  <si>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</si>
  <si>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</si>
  <si>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</si>
  <si>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</si>
  <si>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</si>
  <si>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</si>
  <si>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</si>
  <si>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</si>
  <si>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</si>
  <si>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</si>
  <si>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</si>
  <si>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</si>
  <si>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</si>
  <si>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</si>
  <si>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</si>
  <si>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</si>
  <si>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</si>
  <si>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</si>
  <si>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</si>
  <si>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</si>
  <si>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</si>
  <si>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</si>
  <si>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</si>
  <si>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</si>
  <si>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</si>
  <si>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</si>
  <si>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</si>
  <si>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</si>
  <si>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</si>
  <si>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</si>
  <si>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</si>
  <si>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</si>
  <si>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</si>
  <si>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</si>
  <si>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</si>
  <si>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</si>
  <si>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</si>
  <si>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</si>
  <si>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</si>
  <si>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</si>
  <si>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</si>
  <si>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</si>
  <si>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</si>
  <si>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</si>
  <si>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</si>
  <si>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</si>
  <si>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</si>
  <si>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</si>
  <si>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</si>
  <si>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</si>
  <si>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</si>
  <si>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</si>
  <si>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</si>
  <si>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</si>
  <si>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</si>
  <si>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</si>
  <si>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</si>
  <si>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</si>
  <si>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</si>
  <si>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</si>
  <si>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</si>
  <si>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</si>
  <si>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</si>
  <si>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</si>
  <si>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</si>
  <si>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</si>
  <si>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</si>
  <si>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</si>
  <si>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</si>
  <si>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</si>
  <si>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</si>
  <si>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</si>
  <si>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</si>
  <si>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</si>
  <si>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</si>
  <si>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</si>
  <si>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</si>
  <si>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</si>
  <si>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</si>
  <si>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</si>
  <si>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</si>
  <si>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</si>
  <si>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</si>
  <si>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</si>
  <si>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</si>
  <si>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</si>
  <si>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</si>
  <si>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</si>
  <si>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</si>
  <si>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</si>
  <si>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</si>
  <si>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</si>
  <si>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</si>
  <si>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</si>
  <si>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</si>
  <si>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</si>
  <si>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</si>
  <si>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</si>
  <si>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</si>
  <si>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</si>
  <si>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</si>
  <si>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</si>
  <si>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</si>
  <si>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</si>
  <si>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</si>
  <si>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</si>
  <si>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</si>
  <si>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</si>
  <si>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</si>
  <si>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</si>
  <si>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</si>
  <si>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</si>
  <si>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</si>
  <si>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</si>
  <si>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</si>
  <si>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</si>
  <si>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</si>
  <si>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</si>
  <si>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</si>
  <si>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</si>
  <si>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</si>
  <si>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</si>
  <si>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</si>
  <si>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</si>
  <si>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</si>
  <si>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</si>
  <si>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</si>
  <si>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</si>
  <si>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</si>
  <si>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</si>
  <si>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</si>
  <si>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</si>
  <si>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</si>
  <si>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</si>
  <si>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</si>
  <si>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</si>
  <si>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</si>
  <si>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</si>
  <si>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</si>
  <si>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</si>
  <si>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</si>
  <si>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</si>
  <si>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</si>
  <si>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</si>
  <si>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</si>
  <si>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</si>
  <si>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</si>
  <si>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</si>
  <si>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</si>
  <si>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</si>
  <si>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</si>
  <si>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</si>
  <si>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</si>
  <si>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</si>
  <si>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</si>
  <si>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</si>
  <si>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</si>
  <si>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</si>
  <si>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</si>
  <si>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</si>
  <si>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</si>
  <si>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</si>
  <si>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</si>
  <si>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</si>
  <si>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</si>
  <si>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</si>
  <si>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</si>
  <si>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</si>
  <si>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</si>
  <si>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</si>
  <si>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</si>
  <si>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</si>
  <si>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</si>
  <si>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</si>
  <si>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</si>
  <si>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</si>
  <si>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</si>
  <si>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</si>
  <si>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</si>
  <si>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</si>
  <si>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</si>
  <si>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</si>
  <si>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</si>
  <si>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</si>
  <si>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</si>
  <si>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</si>
  <si>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</si>
  <si>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</si>
  <si>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</si>
  <si>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</si>
  <si>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</si>
  <si>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</si>
  <si>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</si>
  <si>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</si>
  <si>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</si>
  <si>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</si>
  <si>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</si>
  <si>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</si>
  <si>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</si>
  <si>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</si>
  <si>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</si>
  <si>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</si>
  <si>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</si>
  <si>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</si>
  <si>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</si>
  <si>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</si>
  <si>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</si>
  <si>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</si>
  <si>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</si>
  <si>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</si>
  <si>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</si>
  <si>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</si>
  <si>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</si>
  <si>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</si>
  <si>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</si>
  <si>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</si>
  <si>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</si>
  <si>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</si>
  <si>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</si>
  <si>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</si>
  <si>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</si>
  <si>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</si>
  <si>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</si>
  <si>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</si>
  <si>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</si>
  <si>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</si>
  <si>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</si>
  <si>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</si>
  <si>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</si>
  <si>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</si>
  <si>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</si>
  <si>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</si>
  <si>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</si>
  <si>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</si>
  <si>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</si>
  <si>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</si>
  <si>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</si>
  <si>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</si>
  <si>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</si>
  <si>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</si>
  <si>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</si>
  <si>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</si>
  <si>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</si>
  <si>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</si>
  <si>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</si>
  <si>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</si>
  <si>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</si>
  <si>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</si>
  <si>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</si>
  <si>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</si>
  <si>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</si>
  <si>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</si>
  <si>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</si>
  <si>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</si>
  <si>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</si>
  <si>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</si>
  <si>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</si>
  <si>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</si>
  <si>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</si>
  <si>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</si>
  <si>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</si>
  <si>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</si>
  <si>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</si>
  <si>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</si>
  <si>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</si>
  <si>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</si>
  <si>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</si>
  <si>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</si>
  <si>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</si>
  <si>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</si>
  <si>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</si>
  <si>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</si>
  <si>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</si>
  <si>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</si>
  <si>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</si>
  <si>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</si>
  <si>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</si>
  <si>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</si>
  <si>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</si>
  <si>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</si>
  <si>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</si>
  <si>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</si>
  <si>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</si>
  <si>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</si>
  <si>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</si>
  <si>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</si>
  <si>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</si>
  <si>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</si>
  <si>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</si>
  <si>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</si>
  <si>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</si>
  <si>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</si>
  <si>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</si>
  <si>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</si>
  <si>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</si>
  <si>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</si>
  <si>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</si>
  <si>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</si>
  <si>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</si>
  <si>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</si>
  <si>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</si>
  <si>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</si>
  <si>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</si>
  <si>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</si>
  <si>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</si>
  <si>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</si>
  <si>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</si>
  <si>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</si>
  <si>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</si>
  <si>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</si>
  <si>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</si>
  <si>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</si>
  <si>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</si>
  <si>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</si>
  <si>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</si>
  <si>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</si>
  <si>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</si>
  <si>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</si>
  <si>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</si>
  <si>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</si>
  <si>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</si>
  <si>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</si>
  <si>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</si>
  <si>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</si>
  <si>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</si>
  <si>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</si>
  <si>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</si>
  <si>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</si>
  <si>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</si>
  <si>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</si>
  <si>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</si>
  <si>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</si>
  <si>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</si>
  <si>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</si>
  <si>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</si>
  <si>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</si>
  <si>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</si>
  <si>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</si>
  <si>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</si>
  <si>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</si>
  <si>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</si>
  <si>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</si>
  <si>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</si>
  <si>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</si>
  <si>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</si>
  <si>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</si>
  <si>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</si>
  <si>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</si>
  <si>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</si>
  <si>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</si>
  <si>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</si>
  <si>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</si>
  <si>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</si>
  <si>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</si>
  <si>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</si>
  <si>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</si>
  <si>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</si>
  <si>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</si>
  <si>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</si>
  <si>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</si>
  <si>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</si>
  <si>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</si>
  <si>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</si>
  <si>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</si>
  <si>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</si>
  <si>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</si>
  <si>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</si>
  <si>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</si>
  <si>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</si>
  <si>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</si>
  <si>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</si>
  <si>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</si>
  <si>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</si>
  <si>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</si>
  <si>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</si>
  <si>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</si>
  <si>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</si>
  <si>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</si>
  <si>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</si>
  <si>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</si>
  <si>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</si>
  <si>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</si>
  <si>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</si>
  <si>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</si>
  <si>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</si>
  <si>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</si>
  <si>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</si>
  <si>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</si>
  <si>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</si>
  <si>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</si>
  <si>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</si>
  <si>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</si>
  <si>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</si>
  <si>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</si>
  <si>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</si>
  <si>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</si>
  <si>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</si>
  <si>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</si>
  <si>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</si>
  <si>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</si>
  <si>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</si>
  <si>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</si>
  <si>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</si>
  <si>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</si>
  <si>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</si>
  <si>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</si>
  <si>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</si>
  <si>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</si>
  <si>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</si>
  <si>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</si>
  <si>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</si>
  <si>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</si>
  <si>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</si>
  <si>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</si>
  <si>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</si>
  <si>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</si>
  <si>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</si>
  <si>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</si>
  <si>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</si>
  <si>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</si>
  <si>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</si>
  <si>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</si>
  <si>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</si>
  <si>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</si>
  <si>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</si>
  <si>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</si>
  <si>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</si>
  <si>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</si>
  <si>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</si>
  <si>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</si>
  <si>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</si>
  <si>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</si>
  <si>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</si>
  <si>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</si>
  <si>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</si>
  <si>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</si>
  <si>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</si>
  <si>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</si>
  <si>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</si>
  <si>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</si>
  <si>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</si>
  <si>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</si>
  <si>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</si>
  <si>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</si>
  <si>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</si>
  <si>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</si>
  <si>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</si>
  <si>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</si>
  <si>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</si>
  <si>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</si>
  <si>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</si>
  <si>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</si>
  <si>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</si>
  <si>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</si>
  <si>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</si>
  <si>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</si>
  <si>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</si>
  <si>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</si>
  <si>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</si>
  <si>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</si>
  <si>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</si>
  <si>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</si>
  <si>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</si>
  <si>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</si>
  <si>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</si>
  <si>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</si>
  <si>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</si>
  <si>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</si>
  <si>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</si>
  <si>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</si>
  <si>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</si>
  <si>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</si>
  <si>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</si>
  <si>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</si>
  <si>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</si>
  <si>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</si>
  <si>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</si>
  <si>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</si>
  <si>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</si>
  <si>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</si>
  <si>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</si>
  <si>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</si>
  <si>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</si>
  <si>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</si>
  <si>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</si>
  <si>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</si>
  <si>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</si>
  <si>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</si>
  <si>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</si>
  <si>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</si>
  <si>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</si>
  <si>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</si>
  <si>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</si>
  <si>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</si>
  <si>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</si>
  <si>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</si>
  <si>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</si>
  <si>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</si>
  <si>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</si>
  <si>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</si>
  <si>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</si>
  <si>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</si>
  <si>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</si>
  <si>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</si>
  <si>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</si>
  <si>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</si>
  <si>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</si>
  <si>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</si>
  <si>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</si>
  <si>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</si>
  <si>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</si>
  <si>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</si>
  <si>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</si>
  <si>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</si>
  <si>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</si>
  <si>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</si>
  <si>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</si>
  <si>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</si>
  <si>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</si>
  <si>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</si>
  <si>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</si>
  <si>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</si>
  <si>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</si>
  <si>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</si>
  <si>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</si>
  <si>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</si>
  <si>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</si>
  <si>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</si>
  <si>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</si>
  <si>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</si>
  <si>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</si>
  <si>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</si>
  <si>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</si>
  <si>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</si>
  <si>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</si>
  <si>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</si>
  <si>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</si>
  <si>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</si>
  <si>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</si>
  <si>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</si>
  <si>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</si>
  <si>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</si>
  <si>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</si>
  <si>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</si>
  <si>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</si>
  <si>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</si>
  <si>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</si>
  <si>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</si>
  <si>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</si>
  <si>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</si>
  <si>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</si>
  <si>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</si>
  <si>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</si>
  <si>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</si>
  <si>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</si>
  <si>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</si>
  <si>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</si>
  <si>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</si>
  <si>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</si>
  <si>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</si>
  <si>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</si>
  <si>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</si>
  <si>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</si>
  <si>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</si>
  <si>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</si>
  <si>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</si>
  <si>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</si>
  <si>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</si>
  <si>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</si>
  <si>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</si>
  <si>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</si>
  <si>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</si>
  <si>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</si>
  <si>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</si>
  <si>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</si>
  <si>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</si>
  <si>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</si>
  <si>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</si>
  <si>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</si>
  <si>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</si>
  <si>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</si>
  <si>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</si>
  <si>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</si>
  <si>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</si>
  <si>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</si>
  <si>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</si>
  <si>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</si>
  <si>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</si>
  <si>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</si>
  <si>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</si>
  <si>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</si>
  <si>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</si>
  <si>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</si>
  <si>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</si>
  <si>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</si>
  <si>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</si>
  <si>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</si>
  <si>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</si>
  <si>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</si>
  <si>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</si>
  <si>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</si>
  <si>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</si>
  <si>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</si>
  <si>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</si>
  <si>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</si>
  <si>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</si>
  <si>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</si>
  <si>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</si>
  <si>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</si>
  <si>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</si>
  <si>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</si>
  <si>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</si>
  <si>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</si>
  <si>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</si>
  <si>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</si>
  <si>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</si>
  <si>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</si>
  <si>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</si>
  <si>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</si>
  <si>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</si>
  <si>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</si>
  <si>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</si>
  <si>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</si>
  <si>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</si>
  <si>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</si>
  <si>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</si>
  <si>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</si>
  <si>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</si>
  <si>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</si>
  <si>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</si>
  <si>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</si>
  <si>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</si>
  <si>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</si>
  <si>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</si>
  <si>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</si>
  <si>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</si>
  <si>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</si>
  <si>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</si>
  <si>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</si>
  <si>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</si>
  <si>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</si>
  <si>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</si>
  <si>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</si>
  <si>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</si>
  <si>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</si>
  <si>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</si>
  <si>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</si>
  <si>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</si>
  <si>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</si>
  <si>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</si>
  <si>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</si>
  <si>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</si>
  <si>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</si>
  <si>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</si>
  <si>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</si>
  <si>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</si>
  <si>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</si>
  <si>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</si>
  <si>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</si>
  <si>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</si>
  <si>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</si>
  <si>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</si>
  <si>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</si>
  <si>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</si>
  <si>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</si>
  <si>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</si>
  <si>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</si>
  <si>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</si>
  <si>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</si>
  <si>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</si>
  <si>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</si>
  <si>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</si>
  <si>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</si>
  <si>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</si>
  <si>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</si>
  <si>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</si>
  <si>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</si>
  <si>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</si>
  <si>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</si>
  <si>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</si>
  <si>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</si>
  <si>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</si>
  <si>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</si>
  <si>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</si>
  <si>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</si>
  <si>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</si>
  <si>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</si>
  <si>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</si>
  <si>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</si>
  <si>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</si>
  <si>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</si>
  <si>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</si>
  <si>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</si>
  <si>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</si>
  <si>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</si>
  <si>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</si>
  <si>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</si>
  <si>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</si>
  <si>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</si>
  <si>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</si>
  <si>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</si>
  <si>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</si>
  <si>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</si>
  <si>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</si>
  <si>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</si>
  <si>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</si>
  <si>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</si>
  <si>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</si>
  <si>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</si>
  <si>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</si>
  <si>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</si>
  <si>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</si>
  <si>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</si>
  <si>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</si>
  <si>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</si>
  <si>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</si>
  <si>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</si>
  <si>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</si>
  <si>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</si>
  <si>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</si>
  <si>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</si>
  <si>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</si>
  <si>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</si>
  <si>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</si>
  <si>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</si>
  <si>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</si>
  <si>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</si>
  <si>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</si>
  <si>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</si>
  <si>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</si>
  <si>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</si>
  <si>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</si>
  <si>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</si>
  <si>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</si>
  <si>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</si>
  <si>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</si>
  <si>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</si>
  <si>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</si>
  <si>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</si>
  <si>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</si>
  <si>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</si>
  <si>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</si>
  <si>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</si>
  <si>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</si>
  <si>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</si>
  <si>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</si>
  <si>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</si>
  <si>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</si>
  <si>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</si>
  <si>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</si>
  <si>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</si>
  <si>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</si>
  <si>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</si>
  <si>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</si>
  <si>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</si>
  <si>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</si>
  <si>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</si>
  <si>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</si>
  <si>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</si>
  <si>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</si>
  <si>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</si>
  <si>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</si>
  <si>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</si>
  <si>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</si>
  <si>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</si>
  <si>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</si>
  <si>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</si>
  <si>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</si>
  <si>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</si>
  <si>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</si>
  <si>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</si>
  <si>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</si>
  <si>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</si>
  <si>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</si>
  <si>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</si>
  <si>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</si>
  <si>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</si>
  <si>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</si>
  <si>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</si>
  <si>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</si>
  <si>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</si>
  <si>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</si>
  <si>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</si>
  <si>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</si>
  <si>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</si>
  <si>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</si>
  <si>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</si>
  <si>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</si>
  <si>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</si>
  <si>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</si>
  <si>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</si>
  <si>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</si>
  <si>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</si>
  <si>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</si>
  <si>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</si>
  <si>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</si>
  <si>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</si>
  <si>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</si>
  <si>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</si>
  <si>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</si>
  <si>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</si>
  <si>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</si>
  <si>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</si>
  <si>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</si>
  <si>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</si>
  <si>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</si>
  <si>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</si>
  <si>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</si>
  <si>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</si>
  <si>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</si>
  <si>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</si>
  <si>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</si>
  <si>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</si>
  <si>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</si>
  <si>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</si>
  <si>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</si>
  <si>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</si>
  <si>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</si>
  <si>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</si>
  <si>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</si>
  <si>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</si>
  <si>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</si>
  <si>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</si>
  <si>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</si>
  <si>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</si>
  <si>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</si>
  <si>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</si>
  <si>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</si>
  <si>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</si>
  <si>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</si>
  <si>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</si>
  <si>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</si>
  <si>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</si>
  <si>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</si>
  <si>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</si>
  <si>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</si>
  <si>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</si>
  <si>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</si>
  <si>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</si>
  <si>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</si>
  <si>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</si>
  <si>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</si>
  <si>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</si>
  <si>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</si>
  <si>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</si>
  <si>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</si>
  <si>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</si>
  <si>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</si>
  <si>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</si>
  <si>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</si>
  <si>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</si>
  <si>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</si>
  <si>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</si>
  <si>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</si>
  <si>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</si>
  <si>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</si>
  <si>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</si>
  <si>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</si>
  <si>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</si>
  <si>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</si>
  <si>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</si>
  <si>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</si>
  <si>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</si>
  <si>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</si>
  <si>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</si>
  <si>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</si>
  <si>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</si>
  <si>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</si>
  <si>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</si>
  <si>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</si>
  <si>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</si>
  <si>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</si>
  <si>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</si>
  <si>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</si>
  <si>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</si>
  <si>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</si>
  <si>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</si>
  <si>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</si>
  <si>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</si>
  <si>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</si>
  <si>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</si>
  <si>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</si>
  <si>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</si>
  <si>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</si>
  <si>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</si>
  <si>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</si>
  <si>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</si>
  <si>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</si>
  <si>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</si>
  <si>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</si>
  <si>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</si>
  <si>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</si>
  <si>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</si>
  <si>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</si>
  <si>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</si>
  <si>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</si>
  <si>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</si>
  <si>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</si>
  <si>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</si>
  <si>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</si>
  <si>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</si>
  <si>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</si>
  <si>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</si>
  <si>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</si>
  <si>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</si>
  <si>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</si>
  <si>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</si>
  <si>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</si>
  <si>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</si>
  <si>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</si>
  <si>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</si>
  <si>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</si>
  <si>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</si>
  <si>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</si>
  <si>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</si>
  <si>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</si>
  <si>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</si>
  <si>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</si>
  <si>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</si>
  <si>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</si>
  <si>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</si>
  <si>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</si>
  <si>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</si>
  <si>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</si>
  <si>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</si>
  <si>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</si>
  <si>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</si>
  <si>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</si>
  <si>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</si>
  <si>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</si>
  <si>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</si>
  <si>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</si>
  <si>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</si>
  <si>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</si>
  <si>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</si>
  <si>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</si>
  <si>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</si>
  <si>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</si>
  <si>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</si>
  <si>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</si>
  <si>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</si>
  <si>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</si>
  <si>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</si>
  <si>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</si>
  <si>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</si>
  <si>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</si>
  <si>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</si>
  <si>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</si>
  <si>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</si>
  <si>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</si>
  <si>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</si>
  <si>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</si>
  <si>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</si>
  <si>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</si>
  <si>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</si>
  <si>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</si>
  <si>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</si>
  <si>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</si>
  <si>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</si>
  <si>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</si>
  <si>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</si>
  <si>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</si>
  <si>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</si>
  <si>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</si>
  <si>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</si>
  <si>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</si>
  <si>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</si>
  <si>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</si>
  <si>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</si>
  <si>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</si>
  <si>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</si>
  <si>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</si>
  <si>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</si>
  <si>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</si>
  <si>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</si>
  <si>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</si>
  <si>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</si>
  <si>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</si>
  <si>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</si>
  <si>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</si>
  <si>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</si>
  <si>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</si>
  <si>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</si>
  <si>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</si>
  <si>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</si>
  <si>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</si>
  <si>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</si>
  <si>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</si>
  <si>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</si>
  <si>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</si>
  <si>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</si>
  <si>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</si>
  <si>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</si>
  <si>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</si>
  <si>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</si>
  <si>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</si>
  <si>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</si>
  <si>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</si>
  <si>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</si>
  <si>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</si>
  <si>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</si>
  <si>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</si>
  <si>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</si>
  <si>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</si>
  <si>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</si>
  <si>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</si>
  <si>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</si>
  <si>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</si>
  <si>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</si>
  <si>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</si>
  <si>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</si>
  <si>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</si>
  <si>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</si>
  <si>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</si>
  <si>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</si>
  <si>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</si>
  <si>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</si>
  <si>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</si>
  <si>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</si>
  <si>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</si>
  <si>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</si>
  <si>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</si>
  <si>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</si>
  <si>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</si>
  <si>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</si>
  <si>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</si>
  <si>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</si>
  <si>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</si>
  <si>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</si>
  <si>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</si>
  <si>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</si>
  <si>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</si>
  <si>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</si>
  <si>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</si>
  <si>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</si>
  <si>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</si>
  <si>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</si>
  <si>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</si>
  <si>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</si>
  <si>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</si>
  <si>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</si>
  <si>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</si>
  <si>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</si>
  <si>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</si>
  <si>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</si>
  <si>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</si>
  <si>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</si>
  <si>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</si>
  <si>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</si>
  <si>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</si>
  <si>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</si>
  <si>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</si>
  <si>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</si>
  <si>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</si>
  <si>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</si>
  <si>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</si>
  <si>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</si>
  <si>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</si>
  <si>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</si>
  <si>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</si>
  <si>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</si>
  <si>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</si>
  <si>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</si>
  <si>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</si>
  <si>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</si>
  <si>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</si>
  <si>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</si>
  <si>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</si>
  <si>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</si>
  <si>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</si>
  <si>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</si>
  <si>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</si>
  <si>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</si>
  <si>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</si>
  <si>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</si>
  <si>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</si>
  <si>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</si>
  <si>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</si>
  <si>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</si>
  <si>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</si>
  <si>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</si>
  <si>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</si>
  <si>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</si>
  <si>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</si>
  <si>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</si>
  <si>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</si>
  <si>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</si>
  <si>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</si>
  <si>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</si>
  <si>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</si>
  <si>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</si>
  <si>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</si>
  <si>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</si>
  <si>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</si>
  <si>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</si>
  <si>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</si>
  <si>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</si>
  <si>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</si>
  <si>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</si>
  <si>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</si>
  <si>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</si>
  <si>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</si>
  <si>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</si>
  <si>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</si>
  <si>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</si>
  <si>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</si>
  <si>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</si>
  <si>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</si>
  <si>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</si>
  <si>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</si>
  <si>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</si>
  <si>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</si>
  <si>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</si>
  <si>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</si>
  <si>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</si>
  <si>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</si>
  <si>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</si>
  <si>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</si>
  <si>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</si>
  <si>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</si>
  <si>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</si>
  <si>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</si>
  <si>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</si>
  <si>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</si>
  <si>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</si>
  <si>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</si>
  <si>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</si>
  <si>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</si>
  <si>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</si>
  <si>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</si>
  <si>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</si>
  <si>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</si>
  <si>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</si>
  <si>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</si>
  <si>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</si>
  <si>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</si>
  <si>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</si>
  <si>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</si>
  <si>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</si>
  <si>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</si>
  <si>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</si>
  <si>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</si>
  <si>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</si>
  <si>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</si>
  <si>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</si>
  <si>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</si>
  <si>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</si>
  <si>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</si>
  <si>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</si>
  <si>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</si>
  <si>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</si>
  <si>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</si>
  <si>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</si>
  <si>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</si>
  <si>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</si>
  <si>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</si>
  <si>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</si>
  <si>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</si>
  <si>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</si>
  <si>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</si>
  <si>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</si>
  <si>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</si>
  <si>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</si>
  <si>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</si>
  <si>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</si>
  <si>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</si>
  <si>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</si>
  <si>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</si>
  <si>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</si>
  <si>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</si>
  <si>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</si>
  <si>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</si>
  <si>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</si>
  <si>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</si>
  <si>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</si>
  <si>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</si>
  <si>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</si>
  <si>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</si>
  <si>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</si>
  <si>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</si>
  <si>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</si>
  <si>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</si>
  <si>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</si>
  <si>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</si>
  <si>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</si>
  <si>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</si>
  <si>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</si>
  <si>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</si>
  <si>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</si>
  <si>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</si>
  <si>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</si>
  <si>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</si>
  <si>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</si>
  <si>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</si>
  <si>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</si>
  <si>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</si>
  <si>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</si>
  <si>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</si>
  <si>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</si>
  <si>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</si>
  <si>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</si>
  <si>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</si>
  <si>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</si>
  <si>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</si>
  <si>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</si>
  <si>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</si>
  <si>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</si>
  <si>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</si>
  <si>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</si>
  <si>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</si>
  <si>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</si>
  <si>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</si>
  <si>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</si>
  <si>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</si>
  <si>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</si>
  <si>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</si>
  <si>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</si>
  <si>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</si>
  <si>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</si>
  <si>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</si>
  <si>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</si>
  <si>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</si>
  <si>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</si>
  <si>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</si>
  <si>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</si>
  <si>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</si>
  <si>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</si>
  <si>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</si>
  <si>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</si>
  <si>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</si>
  <si>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</si>
  <si>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</si>
  <si>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</si>
  <si>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</si>
  <si>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</si>
  <si>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</si>
  <si>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</si>
  <si>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</si>
  <si>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</si>
  <si>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</si>
  <si>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</si>
  <si>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</si>
  <si>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</si>
  <si>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</si>
  <si>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</si>
  <si>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</si>
  <si>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</si>
  <si>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</si>
  <si>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</si>
  <si>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</si>
  <si>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</si>
  <si>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</si>
  <si>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</si>
  <si>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</si>
  <si>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</si>
  <si>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</si>
  <si>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</si>
  <si>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</si>
  <si>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</si>
  <si>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</si>
  <si>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</si>
  <si>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</si>
  <si>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</si>
  <si>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</si>
  <si>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</si>
  <si>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</si>
  <si>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</si>
  <si>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</si>
  <si>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</si>
  <si>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</si>
  <si>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</si>
  <si>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</si>
  <si>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</si>
  <si>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</si>
  <si>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</si>
  <si>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</si>
  <si>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</si>
  <si>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</si>
  <si>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</si>
  <si>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</si>
  <si>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</si>
  <si>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</si>
  <si>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</si>
  <si>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</si>
  <si>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</si>
  <si>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</si>
  <si>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</si>
  <si>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</si>
  <si>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</si>
  <si>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</si>
  <si>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</si>
  <si>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</si>
  <si>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</si>
  <si>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</si>
  <si>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</si>
  <si>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</si>
  <si>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</si>
  <si>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</si>
  <si>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</si>
  <si>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</si>
  <si>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</si>
  <si>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</si>
  <si>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</si>
  <si>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</si>
  <si>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</si>
  <si>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</si>
  <si>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</si>
  <si>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</si>
  <si>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</si>
  <si>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</si>
  <si>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</si>
  <si>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</si>
  <si>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</si>
  <si>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</si>
  <si>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</si>
  <si>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</si>
  <si>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</si>
  <si>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</si>
  <si>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</si>
  <si>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</si>
  <si>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</si>
  <si>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</si>
  <si>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</si>
  <si>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</si>
  <si>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</si>
  <si>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</si>
  <si>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</si>
  <si>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</si>
  <si>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</si>
  <si>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</si>
  <si>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</si>
  <si>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</si>
  <si>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</si>
  <si>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</si>
  <si>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</si>
  <si>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</si>
  <si>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</si>
  <si>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</si>
  <si>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</si>
  <si>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</si>
  <si>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</si>
  <si>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</si>
  <si>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</si>
  <si>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</si>
  <si>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</si>
  <si>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</si>
  <si>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</si>
  <si>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</si>
  <si>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</si>
  <si>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</si>
  <si>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</si>
  <si>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</si>
  <si>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</si>
  <si>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</si>
  <si>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</si>
  <si>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</si>
  <si>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</si>
  <si>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</si>
  <si>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</si>
  <si>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</si>
  <si>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</si>
  <si>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</si>
  <si>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</si>
  <si>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</si>
  <si>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</si>
  <si>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</si>
  <si>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</si>
  <si>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</si>
  <si>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</si>
  <si>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</si>
  <si>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</si>
  <si>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</si>
  <si>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</si>
  <si>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</si>
  <si>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</si>
  <si>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</si>
  <si>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</si>
  <si>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</si>
  <si>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</si>
  <si>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</si>
  <si>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</si>
  <si>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</si>
  <si>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</si>
  <si>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</si>
  <si>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</si>
  <si>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</si>
  <si>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</si>
  <si>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</si>
  <si>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</si>
  <si>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</si>
  <si>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</si>
  <si>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</si>
  <si>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</si>
  <si>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</si>
  <si>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</si>
  <si>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</si>
  <si>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</si>
  <si>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</si>
  <si>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</si>
  <si>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</si>
  <si>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</si>
  <si>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</si>
  <si>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</si>
  <si>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</si>
  <si>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</si>
  <si>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</si>
  <si>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</si>
  <si>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</si>
  <si>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</si>
  <si>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</si>
  <si>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</si>
  <si>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</si>
  <si>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</si>
  <si>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</si>
  <si>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</si>
  <si>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</si>
  <si>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</si>
  <si>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</si>
  <si>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</si>
  <si>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</si>
  <si>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</si>
  <si>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</si>
  <si>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</si>
  <si>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</si>
  <si>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</si>
  <si>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</si>
  <si>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</si>
  <si>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</si>
  <si>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</si>
  <si>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</si>
  <si>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</si>
  <si>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</si>
  <si>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</si>
  <si>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</si>
  <si>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</si>
  <si>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</si>
  <si>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</si>
  <si>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</si>
  <si>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</si>
  <si>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</si>
  <si>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</si>
  <si>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</si>
  <si>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</si>
  <si>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</si>
  <si>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</si>
  <si>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</si>
  <si>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</si>
  <si>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</si>
  <si>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</si>
  <si>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</si>
  <si>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</si>
  <si>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</si>
  <si>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</si>
  <si>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</si>
  <si>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</si>
  <si>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</si>
  <si>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</si>
  <si>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</si>
  <si>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</si>
  <si>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</si>
  <si>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</si>
  <si>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</si>
  <si>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</si>
  <si>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</si>
  <si>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</si>
  <si>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</si>
  <si>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</si>
  <si>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</si>
  <si>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</si>
  <si>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</si>
  <si>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</si>
  <si>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</si>
  <si>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</si>
  <si>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</si>
  <si>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</si>
  <si>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</si>
  <si>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</si>
  <si>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</si>
  <si>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</si>
  <si>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</si>
  <si>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</si>
  <si>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</si>
  <si>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</si>
  <si>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</si>
  <si>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</si>
  <si>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</si>
  <si>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</si>
  <si>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</si>
  <si>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</si>
  <si>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</si>
  <si>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</si>
  <si>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</si>
  <si>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</si>
  <si>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</si>
  <si>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</si>
  <si>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</si>
  <si>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</si>
  <si>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</si>
  <si>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</si>
  <si>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</si>
  <si>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</si>
  <si>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</si>
  <si>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</si>
  <si>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</si>
  <si>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</si>
  <si>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</si>
  <si>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</si>
  <si>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</si>
  <si>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</si>
  <si>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</si>
  <si>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</si>
  <si>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</si>
  <si>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</si>
  <si>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</si>
  <si>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</si>
  <si>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</si>
  <si>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</si>
  <si>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</si>
  <si>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</si>
  <si>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</si>
  <si>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</si>
  <si>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</si>
  <si>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</si>
  <si>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</si>
  <si>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</si>
  <si>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</si>
  <si>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</si>
  <si>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</si>
  <si>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</si>
  <si>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</si>
  <si>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</si>
  <si>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</si>
  <si>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</si>
  <si>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</si>
  <si>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</si>
  <si>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</si>
  <si>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</si>
  <si>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</si>
  <si>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</si>
  <si>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</si>
  <si>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</si>
  <si>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</si>
  <si>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</si>
  <si>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</si>
  <si>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</si>
  <si>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</si>
  <si>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</si>
  <si>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</si>
  <si>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</si>
  <si>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</si>
  <si>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</si>
  <si>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</si>
  <si>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</si>
  <si>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</si>
  <si>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</si>
  <si>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</si>
  <si>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</si>
  <si>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</si>
  <si>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</si>
  <si>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</si>
  <si>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</si>
  <si>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</si>
  <si>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</si>
  <si>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</si>
  <si>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</si>
  <si>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</si>
  <si>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</si>
  <si>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</si>
  <si>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</si>
  <si>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</si>
  <si>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</si>
  <si>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</si>
  <si>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</si>
  <si>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</si>
  <si>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</si>
  <si>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</si>
  <si>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</si>
  <si>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</si>
  <si>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</si>
  <si>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</si>
  <si>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</si>
  <si>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</si>
  <si>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</si>
  <si>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</si>
  <si>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</si>
  <si>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</si>
  <si>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</si>
  <si>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</si>
  <si>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</si>
  <si>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</si>
  <si>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</si>
  <si>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</si>
  <si>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</si>
  <si>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</si>
  <si>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</si>
  <si>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</si>
  <si>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</si>
  <si>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</si>
  <si>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</si>
  <si>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</si>
  <si>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</si>
  <si>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</si>
  <si>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</si>
  <si>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</si>
  <si>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</si>
  <si>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</si>
  <si>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</si>
  <si>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</si>
  <si>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</si>
  <si>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</si>
  <si>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</si>
  <si>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</si>
  <si>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</si>
  <si>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</si>
  <si>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</si>
  <si>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</si>
  <si>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</si>
  <si>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</si>
  <si>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</si>
  <si>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</si>
  <si>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</si>
  <si>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</si>
  <si>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</si>
  <si>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</si>
  <si>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</si>
  <si>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</si>
  <si>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</si>
  <si>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</si>
  <si>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</si>
  <si>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</si>
  <si>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</si>
  <si>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</si>
  <si>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</si>
  <si>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</si>
  <si>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</si>
  <si>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</si>
  <si>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</si>
  <si>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</si>
  <si>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</si>
  <si>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</si>
  <si>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</si>
  <si>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</si>
  <si>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</si>
  <si>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</si>
  <si>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</si>
  <si>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</si>
  <si>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</si>
  <si>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</si>
  <si>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</si>
  <si>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</si>
  <si>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</si>
  <si>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</si>
  <si>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</si>
  <si>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</si>
  <si>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</si>
  <si>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</si>
  <si>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</si>
  <si>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</si>
  <si>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</si>
  <si>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</si>
  <si>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</si>
  <si>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</si>
  <si>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</si>
  <si>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</si>
  <si>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</si>
  <si>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</si>
  <si>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</si>
  <si>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</si>
  <si>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</si>
  <si>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</si>
  <si>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</si>
  <si>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</si>
  <si>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</si>
  <si>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</si>
  <si>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</si>
  <si>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</si>
  <si>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</si>
  <si>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</si>
  <si>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</si>
  <si>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</si>
  <si>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</si>
  <si>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</si>
  <si>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</si>
  <si>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</si>
  <si>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</si>
  <si>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</si>
  <si>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</si>
  <si>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</si>
  <si>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</si>
  <si>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</si>
  <si>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</si>
  <si>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</si>
  <si>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</si>
  <si>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</si>
  <si>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</si>
  <si>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</si>
  <si>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</si>
  <si>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</si>
  <si>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</si>
  <si>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</si>
  <si>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</si>
  <si>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</si>
  <si>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</si>
  <si>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</si>
  <si>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</si>
  <si>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</si>
  <si>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</si>
  <si>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</si>
  <si>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</si>
  <si>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</si>
  <si>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</si>
  <si>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</si>
  <si>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</si>
  <si>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</si>
  <si>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</si>
  <si>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</si>
  <si>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</si>
  <si>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</si>
  <si>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</si>
  <si>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</si>
  <si>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</si>
  <si>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</si>
  <si>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</si>
  <si>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</si>
  <si>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</si>
  <si>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</si>
  <si>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</si>
  <si>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</si>
  <si>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</si>
  <si>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</si>
  <si>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</si>
  <si>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</si>
  <si>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</si>
  <si>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</si>
  <si>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</si>
  <si>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</si>
  <si>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</si>
  <si>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</si>
  <si>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</si>
  <si>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</si>
  <si>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</si>
  <si>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</si>
  <si>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</si>
  <si>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</si>
  <si>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</si>
  <si>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</si>
  <si>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</si>
  <si>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</si>
  <si>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</si>
  <si>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</si>
  <si>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</si>
  <si>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</si>
  <si>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</si>
  <si>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</si>
  <si>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</si>
  <si>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</si>
  <si>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</si>
  <si>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</si>
  <si>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</si>
  <si>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</si>
  <si>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</si>
  <si>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</si>
  <si>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</si>
  <si>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</si>
  <si>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</si>
  <si>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</si>
  <si>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</si>
  <si>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</si>
  <si>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</si>
  <si>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</si>
  <si>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</si>
  <si>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</si>
  <si>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</si>
  <si>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</si>
  <si>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</si>
  <si>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</si>
  <si>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</si>
  <si>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</si>
  <si>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</si>
  <si>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</si>
  <si>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</si>
  <si>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</si>
  <si>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</si>
  <si>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</si>
  <si>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</si>
  <si>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</si>
  <si>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</si>
  <si>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</si>
  <si>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</si>
  <si>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</si>
  <si>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</si>
  <si>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</si>
  <si>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</si>
  <si>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</si>
  <si>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</si>
  <si>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</si>
  <si>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</si>
  <si>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</si>
  <si>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</si>
  <si>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</si>
  <si>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</si>
  <si>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</si>
  <si>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</si>
  <si>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</si>
  <si>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</si>
  <si>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</si>
  <si>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</si>
  <si>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</si>
  <si>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</si>
  <si>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</si>
  <si>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</si>
  <si>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</si>
  <si>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</si>
  <si>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</si>
  <si>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</si>
  <si>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</si>
  <si>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</si>
  <si>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</si>
  <si>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</si>
  <si>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</si>
  <si>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</si>
  <si>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</si>
  <si>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</si>
  <si>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</si>
  <si>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</si>
  <si>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</si>
  <si>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</si>
  <si>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</si>
  <si>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</si>
  <si>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</si>
  <si>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</si>
  <si>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</si>
  <si>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</si>
  <si>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</si>
  <si>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</si>
  <si>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</si>
  <si>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</si>
  <si>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</si>
  <si>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</si>
  <si>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</si>
  <si>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</si>
  <si>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</si>
  <si>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</si>
  <si>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</si>
  <si>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</si>
  <si>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</si>
  <si>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</si>
  <si>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</si>
  <si>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</si>
  <si>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</si>
  <si>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</si>
  <si>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</si>
  <si>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</si>
  <si>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</si>
  <si>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</si>
  <si>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</si>
  <si>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</si>
  <si>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</si>
  <si>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</si>
  <si>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</si>
  <si>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</si>
  <si>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</si>
  <si>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</si>
  <si>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</si>
  <si>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</si>
  <si>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</si>
  <si>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</si>
  <si>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</si>
  <si>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</si>
  <si>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</si>
  <si>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</si>
  <si>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</si>
  <si>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</si>
  <si>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</si>
  <si>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</si>
  <si>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</si>
  <si>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</si>
  <si>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</si>
  <si>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</si>
  <si>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</si>
  <si>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</si>
  <si>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</si>
  <si>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</si>
  <si>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</si>
  <si>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</si>
  <si>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</si>
  <si>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</si>
  <si>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</si>
  <si>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</si>
  <si>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</si>
  <si>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</si>
  <si>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</si>
  <si>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</si>
  <si>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</si>
  <si>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</si>
  <si>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</si>
  <si>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</si>
  <si>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</si>
  <si>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</si>
  <si>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</si>
  <si>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</si>
  <si>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</si>
  <si>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</si>
  <si>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</si>
  <si>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</si>
  <si>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</si>
  <si>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</si>
  <si>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</si>
  <si>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</si>
  <si>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</si>
  <si>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</si>
  <si>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</si>
  <si>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</si>
  <si>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</si>
  <si>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</si>
  <si>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</si>
  <si>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</si>
  <si>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</si>
  <si>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</si>
  <si>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</si>
  <si>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</si>
  <si>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</si>
  <si>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</si>
  <si>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</si>
  <si>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</si>
  <si>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</si>
  <si>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</si>
  <si>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</si>
  <si>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</si>
  <si>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</si>
  <si>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</si>
  <si>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</si>
  <si>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</si>
  <si>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</si>
  <si>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</si>
  <si>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</si>
  <si>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</si>
  <si>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</si>
  <si>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</si>
  <si>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</si>
  <si>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</si>
  <si>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</si>
  <si>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</si>
  <si>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</si>
  <si>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</si>
  <si>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</si>
  <si>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</si>
  <si>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</si>
  <si>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</si>
  <si>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</si>
  <si>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</si>
  <si>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</si>
  <si>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</si>
  <si>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</si>
  <si>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</si>
  <si>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</si>
  <si>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</si>
  <si>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</si>
  <si>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</si>
  <si>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</si>
  <si>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</si>
  <si>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</si>
  <si>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</si>
  <si>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</si>
  <si>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</si>
  <si>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</si>
  <si>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</si>
  <si>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</si>
  <si>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</si>
  <si>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</si>
  <si>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</si>
  <si>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</si>
  <si>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</si>
  <si>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</si>
  <si>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</si>
  <si>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</si>
  <si>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</si>
  <si>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</si>
  <si>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</si>
  <si>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</si>
  <si>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</si>
  <si>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</si>
  <si>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</si>
  <si>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</si>
  <si>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</si>
  <si>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</si>
  <si>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</si>
  <si>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</si>
  <si>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</si>
  <si>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</si>
  <si>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</si>
  <si>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</si>
  <si>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</si>
  <si>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</si>
  <si>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</si>
  <si>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</si>
  <si>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</si>
  <si>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</si>
  <si>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</si>
  <si>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</si>
  <si>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</si>
  <si>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</si>
  <si>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</si>
  <si>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</si>
  <si>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</si>
  <si>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</si>
  <si>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</si>
  <si>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</si>
  <si>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</si>
  <si>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</si>
  <si>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</si>
  <si>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</si>
  <si>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</si>
  <si>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</si>
  <si>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</si>
  <si>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</si>
  <si>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</si>
  <si>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</si>
  <si>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</si>
  <si>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</si>
  <si>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</si>
  <si>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</si>
  <si>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</si>
  <si>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</si>
  <si>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</si>
  <si>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</si>
  <si>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</si>
  <si>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</si>
  <si>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</si>
  <si>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</si>
  <si>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</si>
  <si>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</si>
  <si>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</si>
  <si>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</si>
  <si>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</si>
  <si>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</si>
  <si>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</si>
  <si>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</si>
  <si>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</si>
  <si>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</si>
  <si>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</si>
  <si>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</si>
  <si>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</si>
  <si>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</si>
  <si>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</si>
  <si>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</si>
  <si>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</si>
  <si>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</si>
  <si>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</si>
  <si>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</si>
  <si>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</si>
  <si>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</si>
  <si>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</si>
  <si>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</si>
  <si>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</si>
  <si>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</si>
  <si>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</si>
  <si>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</si>
  <si>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</si>
  <si>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</si>
  <si>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</si>
  <si>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</si>
  <si>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</si>
  <si>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</si>
  <si>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</si>
  <si>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</si>
  <si>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</si>
  <si>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</si>
  <si>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</si>
  <si>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</si>
  <si>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</si>
  <si>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</si>
  <si>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</si>
  <si>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</si>
  <si>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</si>
  <si>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</si>
  <si>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</si>
  <si>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</si>
  <si>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</si>
  <si>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</si>
  <si>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</si>
  <si>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</si>
  <si>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</si>
  <si>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</si>
  <si>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</si>
  <si>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</si>
  <si>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</si>
  <si>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</si>
  <si>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</si>
  <si>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</si>
  <si>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</si>
  <si>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</si>
  <si>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</si>
  <si>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</si>
  <si>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</si>
  <si>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</si>
  <si>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</si>
  <si>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</si>
  <si>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</si>
  <si>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</si>
  <si>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</si>
  <si>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</si>
  <si>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</si>
  <si>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</si>
  <si>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</si>
  <si>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</si>
  <si>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</si>
  <si>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</si>
  <si>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</si>
  <si>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</si>
  <si>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</si>
  <si>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</si>
  <si>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</si>
  <si>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</si>
  <si>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</si>
  <si>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</si>
  <si>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</si>
  <si>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</si>
  <si>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</si>
  <si>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</si>
  <si>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</si>
  <si>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</si>
  <si>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</si>
  <si>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</si>
  <si>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</si>
  <si>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</si>
  <si>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</si>
  <si>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</si>
  <si>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</si>
  <si>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</si>
  <si>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</si>
  <si>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</si>
  <si>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</si>
  <si>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</si>
  <si>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</si>
  <si>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</si>
  <si>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</si>
  <si>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</si>
  <si>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</si>
  <si>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</si>
  <si>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</si>
  <si>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</si>
  <si>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</si>
  <si>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</si>
  <si>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</si>
  <si>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</si>
  <si>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</si>
  <si>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</si>
  <si>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</si>
  <si>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</si>
  <si>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</si>
  <si>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</si>
  <si>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</si>
  <si>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</si>
  <si>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</si>
  <si>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</si>
  <si>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</si>
  <si>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</si>
  <si>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</si>
  <si>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</si>
  <si>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</si>
  <si>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</si>
  <si>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</si>
  <si>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</si>
  <si>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</si>
  <si>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</si>
  <si>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</si>
  <si>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</si>
  <si>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</si>
  <si>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</si>
  <si>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</si>
  <si>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</si>
  <si>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</si>
  <si>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</si>
  <si>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</si>
  <si>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</si>
  <si>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</si>
  <si>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</si>
  <si>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</si>
  <si>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</si>
  <si>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</si>
  <si>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</si>
  <si>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</si>
  <si>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</si>
  <si>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</si>
  <si>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</si>
  <si>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</si>
  <si>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</si>
  <si>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</si>
  <si>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</si>
  <si>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</si>
  <si>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</si>
  <si>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</si>
  <si>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</si>
  <si>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</si>
  <si>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</si>
  <si>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</si>
  <si>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</si>
  <si>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</si>
  <si>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</si>
  <si>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</si>
  <si>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</si>
  <si>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</si>
  <si>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</si>
  <si>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</si>
  <si>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</si>
  <si>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</si>
  <si>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</si>
  <si>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</si>
  <si>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</si>
  <si>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</si>
  <si>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</si>
  <si>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</si>
  <si>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</si>
  <si>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</si>
  <si>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</si>
  <si>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</si>
  <si>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</si>
  <si>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</si>
  <si>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</si>
  <si>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</si>
  <si>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</si>
  <si>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</si>
  <si>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</si>
  <si>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</si>
  <si>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</si>
  <si>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</si>
  <si>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</si>
  <si>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</si>
  <si>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</si>
  <si>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</si>
  <si>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</si>
  <si>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</si>
  <si>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</si>
  <si>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</si>
  <si>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</si>
  <si>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</si>
  <si>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</si>
  <si>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</si>
  <si>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</si>
  <si>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</si>
  <si>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</si>
  <si>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</si>
  <si>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</si>
  <si>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</si>
  <si>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</si>
  <si>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</si>
  <si>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</si>
  <si>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</si>
  <si>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</si>
  <si>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</si>
  <si>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</si>
  <si>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</si>
  <si>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</si>
  <si>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</si>
  <si>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</si>
  <si>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</si>
  <si>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</si>
  <si>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</si>
  <si>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</si>
  <si>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</si>
  <si>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</si>
  <si>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</si>
  <si>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</si>
  <si>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</si>
  <si>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</si>
  <si>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</si>
  <si>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</si>
  <si>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</si>
  <si>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</si>
  <si>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</si>
  <si>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</si>
  <si>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</si>
  <si>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</si>
  <si>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</si>
  <si>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</si>
  <si>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</si>
  <si>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</si>
  <si>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</si>
  <si>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</si>
  <si>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</si>
  <si>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</si>
  <si>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</si>
  <si>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</si>
  <si>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</si>
  <si>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</si>
  <si>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</si>
  <si>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</si>
  <si>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</si>
  <si>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</si>
  <si>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</si>
  <si>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</si>
  <si>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</si>
  <si>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</si>
  <si>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</si>
  <si>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</si>
  <si>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</si>
  <si>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</si>
  <si>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</si>
  <si>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</si>
  <si>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</si>
  <si>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</si>
  <si>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</si>
  <si>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</si>
  <si>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</si>
  <si>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</si>
  <si>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</si>
  <si>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</si>
  <si>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</si>
  <si>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</si>
  <si>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</si>
  <si>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</si>
  <si>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</si>
  <si>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</si>
  <si>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</si>
  <si>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</si>
  <si>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</si>
  <si>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</si>
  <si>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</si>
  <si>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</si>
  <si>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</si>
  <si>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</si>
  <si>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</si>
  <si>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</si>
  <si>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</si>
  <si>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</si>
  <si>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</si>
  <si>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</si>
  <si>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</si>
  <si>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</si>
  <si>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</si>
  <si>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</si>
  <si>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</si>
  <si>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</si>
  <si>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</si>
  <si>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</si>
  <si>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</si>
  <si>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</si>
  <si>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</si>
  <si>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</si>
  <si>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</si>
  <si>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</si>
  <si>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</si>
  <si>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</si>
  <si>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</si>
  <si>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</si>
  <si>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</si>
  <si>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</si>
  <si>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</si>
  <si>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</si>
  <si>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</si>
  <si>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</si>
  <si>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</si>
  <si>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</si>
  <si>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</si>
  <si>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</si>
  <si>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</si>
  <si>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</si>
  <si>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</si>
  <si>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</si>
  <si>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</si>
  <si>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</si>
  <si>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</si>
  <si>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</si>
  <si>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</si>
  <si>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</si>
  <si>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</si>
  <si>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</si>
  <si>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</si>
  <si>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</si>
  <si>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</si>
  <si>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</si>
  <si>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</si>
  <si>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</si>
  <si>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</si>
  <si>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</si>
  <si>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</si>
  <si>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</si>
  <si>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</si>
  <si>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</si>
  <si>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</si>
  <si>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</si>
  <si>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</si>
  <si>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</si>
  <si>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</si>
  <si>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</si>
  <si>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</si>
  <si>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</si>
  <si>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</si>
  <si>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</si>
  <si>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</si>
  <si>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</si>
  <si>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</si>
  <si>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</si>
  <si>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</si>
  <si>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</si>
  <si>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</si>
  <si>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</si>
  <si>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</si>
  <si>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</si>
  <si>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</si>
  <si>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</si>
  <si>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</si>
  <si>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</si>
  <si>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</si>
  <si>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</si>
  <si>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</si>
  <si>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</si>
  <si>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</si>
  <si>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</si>
  <si>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</si>
  <si>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</si>
  <si>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</si>
  <si>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</si>
  <si>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</si>
  <si>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</si>
  <si>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</si>
  <si>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</si>
  <si>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</si>
  <si>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</si>
  <si>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</si>
  <si>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</si>
  <si>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</si>
  <si>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</si>
  <si>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</si>
  <si>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</si>
  <si>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</si>
  <si>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</si>
  <si>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</si>
  <si>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</si>
  <si>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</si>
  <si>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</si>
  <si>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</si>
  <si>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</si>
  <si>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</si>
  <si>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</si>
  <si>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</si>
  <si>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</si>
  <si>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</si>
  <si>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</si>
  <si>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</si>
  <si>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</si>
  <si>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</si>
  <si>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</si>
  <si>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</si>
  <si>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</si>
  <si>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</si>
  <si>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</si>
  <si>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</si>
  <si>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</si>
  <si>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</si>
  <si>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</si>
  <si>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</si>
  <si>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</si>
  <si>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</si>
  <si>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</si>
  <si>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</si>
  <si>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</si>
  <si>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</si>
  <si>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</si>
  <si>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</si>
  <si>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</si>
  <si>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</si>
  <si>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</si>
  <si>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</si>
  <si>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</si>
  <si>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</si>
  <si>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</si>
  <si>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</si>
  <si>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</si>
  <si>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</si>
  <si>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</si>
  <si>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</si>
  <si>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</si>
  <si>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</si>
  <si>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</si>
  <si>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</si>
  <si>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</si>
  <si>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</si>
  <si>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</si>
  <si>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</si>
  <si>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</si>
  <si>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</si>
  <si>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</si>
  <si>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</si>
  <si>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</si>
  <si>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</si>
  <si>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</si>
  <si>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</si>
  <si>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</si>
  <si>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</si>
  <si>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</si>
  <si>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</si>
  <si>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</si>
  <si>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</si>
  <si>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</si>
  <si>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</si>
  <si>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</si>
  <si>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</si>
  <si>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</si>
  <si>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</si>
  <si>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</si>
  <si>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</si>
  <si>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</si>
  <si>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</si>
  <si>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</si>
  <si>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</si>
  <si>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</si>
  <si>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</si>
  <si>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</si>
  <si>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</si>
  <si>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</si>
  <si>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</si>
  <si>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</si>
  <si>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</si>
  <si>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</si>
  <si>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</si>
  <si>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</si>
  <si>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</si>
  <si>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</si>
  <si>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</si>
  <si>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</si>
  <si>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</si>
  <si>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</si>
  <si>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</si>
  <si>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</si>
  <si>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</si>
  <si>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</si>
  <si>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</si>
  <si>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</si>
  <si>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</si>
  <si>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</si>
  <si>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</si>
  <si>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</si>
  <si>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</si>
  <si>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</si>
  <si>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</si>
  <si>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</si>
  <si>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</si>
  <si>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</si>
  <si>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</si>
  <si>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</si>
  <si>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</si>
  <si>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</si>
  <si>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</si>
  <si>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</si>
  <si>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</si>
  <si>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</si>
  <si>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</si>
  <si>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</si>
  <si>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</si>
  <si>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</si>
  <si>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</si>
  <si>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</si>
  <si>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</si>
  <si>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</si>
  <si>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</si>
  <si>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</si>
  <si>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</si>
  <si>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</si>
  <si>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</si>
  <si>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</si>
  <si>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</si>
  <si>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</si>
  <si>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</si>
  <si>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</si>
  <si>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</si>
  <si>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</si>
  <si>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</si>
  <si>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</si>
  <si>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</si>
  <si>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</si>
  <si>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</si>
  <si>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</si>
  <si>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</si>
  <si>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</si>
  <si>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</si>
  <si>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</si>
  <si>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</si>
  <si>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</si>
  <si>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</si>
  <si>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</si>
  <si>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</si>
  <si>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</si>
  <si>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</si>
  <si>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</si>
  <si>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</si>
  <si>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</si>
  <si>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</si>
  <si>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</si>
  <si>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</si>
  <si>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</si>
  <si>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</si>
  <si>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</si>
  <si>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</si>
  <si>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</si>
  <si>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</si>
  <si>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</si>
  <si>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</si>
  <si>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</si>
  <si>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</si>
  <si>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</si>
  <si>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</si>
  <si>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</si>
  <si>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</si>
  <si>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</si>
  <si>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</si>
  <si>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</si>
  <si>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</si>
  <si>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</si>
  <si>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</si>
  <si>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</si>
  <si>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</si>
  <si>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</si>
  <si>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</si>
  <si>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</si>
  <si>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</si>
  <si>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</si>
  <si>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</si>
  <si>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</si>
  <si>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</si>
  <si>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</si>
  <si>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</si>
  <si>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</si>
  <si>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</si>
  <si>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</si>
  <si>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</si>
  <si>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</si>
  <si>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</si>
  <si>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</si>
  <si>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</si>
  <si>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</si>
  <si>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</si>
  <si>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</si>
  <si>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</si>
  <si>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</si>
  <si>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</si>
  <si>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</si>
  <si>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</si>
  <si>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</si>
  <si>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</si>
  <si>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</si>
  <si>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</si>
  <si>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</si>
  <si>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</si>
  <si>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</si>
  <si>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</si>
  <si>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</si>
  <si>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</si>
  <si>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</si>
  <si>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</si>
  <si>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</si>
  <si>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</si>
  <si>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</si>
  <si>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</si>
  <si>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</si>
  <si>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</si>
  <si>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</si>
  <si>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</si>
  <si>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</si>
  <si>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</si>
  <si>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</si>
  <si>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</si>
  <si>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</si>
  <si>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</si>
  <si>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</si>
  <si>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</si>
  <si>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</si>
  <si>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</si>
  <si>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</si>
  <si>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</si>
  <si>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</si>
  <si>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</si>
  <si>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</si>
  <si>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</si>
  <si>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</si>
  <si>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</si>
  <si>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</si>
  <si>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</si>
  <si>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</si>
  <si>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</si>
  <si>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</si>
  <si>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</si>
  <si>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</si>
  <si>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</si>
  <si>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</si>
  <si>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</si>
  <si>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</si>
  <si>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</si>
  <si>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</si>
  <si>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</si>
  <si>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</si>
  <si>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</si>
  <si>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</si>
  <si>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</si>
  <si>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</si>
  <si>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</si>
  <si>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</si>
  <si>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</si>
  <si>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</si>
  <si>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</si>
  <si>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</si>
  <si>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</si>
  <si>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</si>
  <si>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</si>
  <si>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</si>
  <si>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</si>
  <si>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</si>
  <si>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</si>
  <si>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</si>
  <si>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</si>
  <si>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</si>
  <si>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</si>
  <si>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</si>
  <si>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</si>
  <si>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</si>
  <si>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</si>
  <si>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</si>
  <si>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</si>
  <si>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</si>
  <si>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</si>
  <si>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</si>
  <si>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</si>
  <si>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</si>
  <si>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</si>
  <si>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</si>
  <si>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</si>
  <si>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</si>
  <si>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</si>
  <si>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</si>
  <si>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</si>
  <si>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</si>
  <si>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</si>
  <si>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</si>
  <si>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</si>
  <si>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</si>
  <si>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</si>
  <si>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</si>
  <si>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</si>
  <si>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</si>
  <si>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</si>
  <si>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</si>
  <si>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</si>
  <si>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</si>
  <si>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</si>
  <si>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</si>
  <si>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</si>
  <si>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</si>
  <si>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</si>
  <si>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</si>
  <si>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</si>
  <si>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</si>
  <si>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</si>
  <si>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</si>
  <si>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</si>
  <si>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</si>
  <si>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</si>
  <si>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</si>
  <si>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</si>
  <si>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</si>
  <si>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</si>
  <si>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</si>
  <si>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</si>
  <si>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</si>
  <si>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</si>
  <si>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</si>
  <si>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</si>
  <si>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</si>
  <si>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</si>
  <si>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</si>
  <si>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</si>
  <si>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</si>
  <si>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</si>
  <si>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</si>
  <si>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</si>
  <si>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</si>
  <si>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</si>
  <si>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</si>
  <si>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</si>
  <si>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</si>
  <si>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</si>
  <si>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</si>
  <si>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</si>
  <si>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</si>
  <si>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</si>
  <si>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</si>
  <si>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</si>
  <si>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</si>
  <si>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</si>
  <si>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</si>
  <si>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</si>
  <si>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</si>
  <si>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</si>
  <si>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</si>
  <si>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</si>
  <si>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</si>
  <si>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</si>
  <si>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</si>
  <si>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</si>
  <si>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</si>
  <si>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</si>
  <si>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</si>
  <si>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</si>
  <si>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</si>
  <si>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</si>
  <si>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</si>
  <si>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</si>
  <si>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</si>
  <si>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</si>
  <si>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</si>
  <si>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</si>
  <si>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</si>
  <si>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</si>
  <si>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</si>
  <si>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</si>
  <si>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</si>
  <si>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</si>
  <si>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</si>
  <si>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</si>
  <si>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</si>
  <si>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</si>
  <si>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</si>
  <si>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</si>
  <si>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</si>
  <si>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</si>
  <si>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</si>
  <si>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</si>
  <si>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</si>
  <si>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</si>
  <si>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</si>
  <si>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</si>
  <si>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</si>
  <si>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</si>
  <si>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</si>
  <si>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</si>
  <si>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</si>
  <si>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</si>
  <si>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</si>
  <si>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</si>
  <si>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</si>
  <si>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</si>
  <si>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</si>
  <si>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</si>
  <si>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</si>
  <si>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</si>
  <si>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</si>
  <si>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</si>
  <si>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</si>
  <si>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</si>
  <si>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</si>
  <si>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</si>
  <si>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</si>
  <si>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</si>
  <si>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</si>
  <si>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</si>
  <si>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</si>
  <si>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</si>
  <si>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</si>
  <si>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</si>
  <si>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</si>
  <si>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</si>
  <si>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</si>
  <si>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</si>
  <si>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</si>
  <si>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</si>
  <si>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</si>
  <si>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</si>
  <si>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</si>
  <si>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</si>
  <si>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</si>
  <si>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</si>
  <si>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</si>
  <si>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</si>
  <si>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</si>
  <si>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</si>
  <si>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</si>
  <si>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</si>
  <si>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</si>
  <si>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</si>
  <si>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</si>
  <si>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</si>
  <si>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</si>
  <si>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</si>
  <si>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</si>
  <si>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</si>
  <si>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</si>
  <si>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</si>
  <si>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</si>
  <si>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</si>
  <si>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</si>
  <si>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</si>
  <si>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</si>
  <si>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</si>
  <si>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</si>
  <si>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</si>
  <si>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</si>
  <si>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</si>
  <si>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</si>
  <si>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</si>
  <si>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</si>
  <si>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</si>
  <si>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</si>
  <si>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</si>
  <si>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</si>
  <si>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</si>
  <si>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</si>
  <si>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</si>
  <si>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</si>
  <si>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</si>
  <si>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</si>
  <si>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</si>
  <si>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</si>
  <si>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</si>
  <si>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</si>
  <si>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</si>
  <si>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</si>
  <si>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</si>
  <si>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</si>
  <si>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</si>
  <si>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</si>
  <si>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</si>
  <si>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</si>
  <si>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</si>
  <si>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</si>
  <si>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</si>
  <si>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</si>
  <si>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</si>
  <si>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</si>
  <si>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</si>
  <si>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</si>
  <si>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</si>
  <si>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</si>
  <si>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</si>
  <si>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</si>
  <si>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</si>
  <si>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</si>
  <si>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</si>
  <si>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</si>
  <si>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</si>
  <si>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</si>
  <si>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</si>
  <si>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</si>
  <si>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</si>
  <si>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</si>
  <si>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</si>
  <si>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</si>
  <si>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</si>
  <si>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</si>
  <si>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</si>
  <si>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</si>
  <si>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</si>
  <si>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</si>
  <si>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</si>
  <si>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</si>
  <si>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</si>
  <si>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</si>
  <si>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</si>
  <si>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</si>
  <si>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</si>
  <si>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</si>
  <si>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</si>
  <si>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</si>
  <si>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</si>
  <si>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</si>
  <si>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</si>
  <si>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</si>
  <si>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</si>
  <si>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</si>
  <si>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</si>
  <si>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</si>
  <si>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</si>
  <si>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</si>
  <si>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</si>
  <si>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</si>
  <si>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</si>
  <si>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</si>
  <si>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</si>
  <si>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</si>
  <si>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</si>
  <si>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</si>
  <si>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</si>
  <si>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</si>
  <si>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</si>
  <si>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</si>
  <si>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</si>
  <si>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</si>
  <si>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</si>
  <si>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</si>
  <si>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</si>
  <si>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</si>
  <si>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</si>
  <si>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</si>
  <si>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</si>
  <si>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</si>
  <si>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</si>
  <si>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</si>
  <si>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</si>
  <si>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</si>
  <si>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</si>
  <si>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</si>
  <si>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</si>
  <si>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</si>
  <si>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</si>
  <si>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</si>
  <si>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</si>
  <si>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</si>
  <si>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</si>
  <si>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</si>
  <si>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</si>
  <si>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</si>
  <si>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</si>
  <si>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</si>
  <si>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</si>
  <si>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</si>
  <si>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</si>
  <si>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</si>
  <si>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</si>
  <si>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</si>
  <si>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</si>
  <si>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</si>
  <si>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</si>
  <si>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</si>
  <si>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</si>
  <si>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</si>
  <si>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</si>
  <si>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</si>
  <si>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</si>
  <si>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</si>
  <si>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</si>
  <si>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</si>
  <si>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</si>
  <si>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</si>
  <si>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</si>
  <si>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</si>
  <si>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</si>
  <si>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</si>
  <si>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</si>
  <si>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</si>
  <si>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</si>
  <si>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</si>
  <si>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</si>
  <si>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</si>
  <si>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</si>
  <si>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</si>
  <si>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</si>
  <si>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</si>
  <si>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</si>
  <si>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</si>
  <si>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</si>
  <si>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</si>
  <si>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</si>
  <si>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</si>
  <si>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</si>
  <si>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</si>
  <si>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</si>
  <si>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</si>
  <si>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</si>
  <si>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</si>
  <si>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</si>
  <si>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</si>
  <si>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</si>
  <si>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</si>
  <si>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</si>
  <si>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</si>
  <si>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</si>
  <si>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</si>
  <si>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</si>
  <si>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</si>
  <si>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</si>
  <si>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</si>
  <si>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</si>
  <si>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</si>
  <si>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</si>
  <si>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</si>
  <si>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</si>
  <si>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</si>
  <si>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</si>
  <si>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</si>
  <si>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</si>
  <si>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</si>
  <si>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</si>
  <si>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</si>
  <si>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</si>
  <si>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</si>
  <si>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</si>
  <si>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</si>
  <si>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</si>
  <si>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</si>
  <si>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</si>
  <si>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</si>
  <si>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</si>
  <si>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</si>
  <si>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</si>
  <si>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</si>
  <si>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</si>
  <si>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</si>
  <si>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</si>
  <si>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</si>
  <si>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</si>
  <si>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</si>
  <si>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</si>
  <si>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</si>
  <si>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</si>
  <si>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</si>
  <si>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</si>
  <si>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</si>
  <si>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</si>
  <si>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</si>
  <si>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</si>
  <si>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</si>
  <si>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</si>
  <si>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</si>
  <si>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</si>
  <si>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</si>
  <si>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</si>
  <si>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</si>
  <si>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</si>
  <si>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</si>
  <si>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</si>
  <si>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</si>
  <si>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</si>
  <si>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</si>
  <si>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</si>
  <si>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</si>
  <si>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</si>
  <si>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</si>
  <si>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</si>
  <si>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</si>
  <si>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</si>
  <si>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</si>
  <si>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</si>
  <si>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</si>
  <si>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</si>
  <si>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</si>
  <si>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</si>
  <si>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</si>
  <si>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</si>
  <si>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</si>
  <si>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</si>
  <si>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</si>
  <si>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</si>
  <si>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</si>
  <si>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</si>
  <si>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</si>
  <si>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</si>
  <si>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</si>
  <si>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</si>
  <si>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</si>
  <si>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</si>
  <si>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</si>
  <si>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</si>
  <si>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</si>
  <si>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</si>
  <si>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</si>
  <si>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</si>
  <si>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</si>
  <si>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</si>
  <si>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</si>
  <si>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</si>
  <si>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</si>
  <si>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</si>
  <si>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</si>
  <si>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</si>
  <si>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</si>
  <si>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</si>
  <si>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</si>
  <si>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</si>
  <si>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</si>
  <si>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</si>
  <si>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</si>
  <si>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</si>
  <si>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</si>
  <si>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</si>
  <si>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</si>
  <si>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</si>
  <si>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</si>
  <si>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</si>
  <si>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</si>
  <si>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</si>
  <si>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</si>
  <si>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</si>
  <si>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</si>
  <si>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</si>
  <si>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</si>
  <si>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</si>
  <si>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</si>
  <si>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</si>
  <si>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</si>
  <si>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</si>
  <si>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</si>
  <si>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</si>
  <si>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</si>
  <si>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</si>
  <si>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</si>
  <si>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</si>
  <si>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</si>
  <si>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</si>
  <si>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</si>
  <si>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</si>
  <si>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</si>
  <si>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</si>
  <si>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</si>
  <si>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</si>
  <si>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</si>
  <si>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</si>
  <si>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</si>
  <si>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</si>
  <si>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</si>
  <si>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</si>
  <si>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</si>
  <si>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</si>
  <si>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</si>
  <si>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</si>
  <si>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</si>
  <si>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</si>
  <si>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</si>
  <si>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</si>
  <si>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</si>
  <si>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</si>
  <si>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</si>
  <si>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</si>
  <si>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</si>
  <si>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</si>
  <si>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</si>
  <si>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</si>
  <si>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</si>
  <si>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</si>
  <si>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</si>
  <si>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</si>
  <si>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</si>
  <si>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</si>
  <si>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</si>
  <si>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</si>
  <si>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</si>
  <si>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</si>
  <si>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</si>
  <si>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</si>
  <si>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</si>
  <si>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</si>
  <si>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</si>
  <si>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</si>
  <si>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</si>
  <si>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</si>
  <si>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</si>
  <si>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</si>
  <si>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</si>
  <si>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</si>
  <si>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</si>
  <si>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</si>
  <si>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</si>
  <si>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</si>
  <si>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</si>
  <si>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</si>
  <si>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</si>
  <si>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</si>
  <si>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</si>
  <si>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</si>
  <si>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</si>
  <si>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</si>
  <si>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</si>
  <si>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</si>
  <si>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</si>
  <si>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</si>
  <si>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</si>
  <si>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</si>
  <si>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</si>
  <si>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</si>
  <si>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</si>
  <si>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</si>
  <si>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</si>
  <si>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</si>
  <si>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</si>
  <si>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</si>
  <si>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</si>
  <si>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</si>
  <si>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</si>
  <si>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</si>
  <si>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</si>
  <si>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</si>
  <si>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</si>
  <si>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</si>
  <si>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</si>
  <si>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</si>
  <si>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</si>
  <si>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</si>
  <si>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</si>
  <si>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</si>
  <si>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</si>
  <si>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</si>
  <si>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</si>
  <si>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</si>
  <si>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</si>
  <si>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</si>
  <si>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</si>
  <si>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</si>
  <si>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</si>
  <si>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</si>
  <si>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</si>
  <si>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</si>
  <si>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</si>
  <si>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</si>
  <si>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</si>
  <si>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</si>
  <si>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</si>
  <si>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</si>
  <si>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</si>
  <si>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</si>
  <si>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</si>
  <si>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</si>
  <si>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</si>
  <si>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</si>
  <si>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</si>
  <si>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</si>
  <si>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</si>
  <si>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</si>
  <si>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</si>
  <si>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</si>
  <si>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</si>
  <si>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</si>
  <si>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</si>
  <si>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</si>
  <si>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</si>
  <si>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</si>
  <si>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</si>
  <si>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</si>
  <si>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</si>
  <si>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</si>
  <si>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</si>
  <si>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</si>
  <si>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</si>
  <si>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</si>
  <si>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</si>
  <si>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</si>
  <si>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</si>
  <si>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</si>
  <si>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</si>
  <si>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</si>
  <si>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</si>
  <si>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</si>
  <si>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</si>
  <si>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</si>
  <si>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</si>
  <si>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</si>
  <si>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</si>
  <si>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</si>
  <si>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</si>
  <si>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</si>
  <si>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</si>
  <si>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</si>
  <si>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</si>
  <si>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</si>
  <si>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</si>
  <si>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</si>
  <si>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</si>
  <si>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</si>
  <si>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</si>
  <si>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</si>
  <si>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</si>
  <si>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</si>
  <si>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</si>
  <si>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</si>
  <si>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</si>
  <si>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</si>
  <si>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</si>
  <si>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</si>
  <si>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</si>
  <si>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</si>
  <si>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</si>
  <si>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</si>
  <si>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</si>
  <si>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</si>
  <si>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</si>
  <si>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</si>
  <si>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</si>
  <si>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</si>
  <si>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</si>
  <si>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</si>
  <si>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</si>
  <si>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</si>
  <si>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</si>
  <si>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</si>
  <si>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</si>
  <si>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</si>
  <si>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</si>
  <si>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</si>
  <si>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</si>
  <si>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</si>
  <si>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</si>
  <si>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</si>
  <si>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</si>
  <si>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</si>
  <si>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</si>
  <si>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</si>
  <si>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</si>
  <si>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</si>
  <si>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</si>
  <si>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</si>
  <si>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</si>
  <si>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</si>
  <si>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</si>
  <si>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</si>
  <si>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</si>
  <si>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</si>
  <si>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</si>
  <si>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</si>
  <si>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</si>
  <si>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</si>
  <si>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</si>
  <si>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</si>
  <si>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</si>
  <si>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</si>
  <si>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</si>
  <si>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</si>
  <si>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</si>
  <si>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</si>
  <si>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</si>
  <si>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</si>
  <si>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</si>
  <si>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</si>
  <si>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</si>
  <si>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</si>
  <si>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</si>
  <si>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</si>
  <si>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</si>
  <si>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</si>
  <si>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</si>
  <si>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</si>
  <si>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</si>
  <si>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</si>
  <si>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</si>
  <si>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</si>
  <si>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</si>
  <si>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</si>
  <si>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</si>
  <si>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</si>
  <si>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</si>
  <si>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</si>
  <si>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</si>
  <si>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</si>
  <si>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</si>
  <si>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</si>
  <si>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</si>
  <si>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</si>
  <si>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</si>
  <si>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</si>
  <si>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</si>
  <si>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</si>
  <si>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</si>
  <si>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</si>
  <si>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</si>
  <si>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</si>
  <si>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</si>
  <si>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</si>
  <si>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</si>
  <si>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</si>
  <si>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</si>
  <si>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</si>
  <si>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</si>
  <si>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</si>
  <si>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</si>
  <si>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</si>
  <si>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</si>
  <si>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</si>
  <si>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</si>
  <si>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</si>
  <si>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</si>
  <si>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</si>
  <si>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</si>
  <si>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</si>
  <si>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</si>
  <si>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</si>
  <si>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</si>
  <si>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</si>
  <si>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</si>
  <si>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</si>
  <si>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</si>
  <si>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</si>
  <si>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</si>
  <si>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</si>
  <si>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</si>
  <si>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</si>
  <si>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</si>
  <si>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</si>
  <si>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</si>
  <si>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</si>
  <si>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</si>
  <si>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</si>
  <si>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</si>
  <si>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</si>
  <si>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</si>
  <si>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</si>
  <si>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</si>
  <si>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</si>
  <si>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</si>
  <si>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</si>
  <si>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</si>
  <si>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</si>
  <si>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</si>
  <si>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</si>
  <si>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</si>
  <si>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</si>
  <si>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</si>
  <si>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</si>
  <si>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</si>
  <si>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</si>
  <si>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</si>
  <si>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</si>
  <si>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</si>
  <si>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</si>
  <si>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</si>
  <si>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</si>
  <si>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</si>
  <si>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</si>
  <si>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</si>
  <si>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</si>
  <si>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</si>
  <si>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</si>
  <si>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</si>
  <si>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</si>
  <si>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</si>
  <si>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</si>
  <si>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</si>
  <si>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</si>
  <si>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</si>
  <si>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</si>
  <si>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</si>
  <si>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</si>
  <si>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</si>
  <si>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</si>
  <si>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</si>
  <si>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</si>
  <si>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</si>
  <si>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</si>
  <si>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</si>
  <si>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</si>
  <si>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</si>
  <si>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</si>
  <si>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</si>
  <si>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</si>
  <si>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</si>
  <si>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</si>
  <si>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</si>
  <si>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</si>
  <si>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</si>
  <si>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</si>
  <si>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</si>
  <si>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</si>
  <si>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</si>
  <si>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</si>
  <si>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</si>
  <si>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</si>
  <si>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</si>
  <si>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</si>
  <si>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</si>
  <si>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</si>
  <si>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</si>
  <si>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</si>
  <si>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</si>
  <si>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</si>
  <si>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</si>
  <si>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</si>
  <si>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</si>
  <si>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</si>
  <si>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</si>
  <si>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</si>
  <si>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</si>
  <si>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</si>
  <si>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</si>
  <si>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</si>
  <si>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</si>
  <si>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</si>
  <si>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</si>
  <si>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</si>
  <si>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</si>
  <si>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</si>
  <si>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</si>
  <si>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</si>
  <si>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</si>
  <si>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</si>
  <si>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</si>
  <si>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</si>
  <si>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</si>
  <si>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</si>
  <si>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</si>
  <si>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</si>
  <si>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</si>
  <si>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</si>
  <si>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</si>
  <si>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</si>
  <si>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</si>
  <si>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</si>
  <si>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</si>
  <si>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</si>
  <si>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</si>
  <si>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</si>
  <si>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</si>
  <si>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</si>
  <si>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</si>
  <si>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</si>
  <si>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</si>
  <si>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</si>
  <si>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</si>
  <si>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</si>
  <si>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</si>
  <si>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</si>
  <si>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</si>
  <si>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</si>
  <si>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</si>
  <si>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</si>
  <si>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</si>
  <si>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</si>
  <si>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</si>
  <si>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</si>
  <si>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</si>
  <si>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</si>
  <si>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</si>
  <si>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</si>
  <si>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</si>
  <si>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</si>
  <si>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</si>
  <si>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</si>
  <si>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</si>
  <si>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</si>
  <si>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</si>
  <si>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</si>
  <si>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</si>
  <si>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</si>
  <si>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</si>
  <si>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</si>
  <si>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</si>
  <si>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</si>
  <si>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</si>
  <si>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</si>
  <si>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</si>
  <si>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</si>
  <si>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</si>
  <si>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</si>
  <si>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</si>
  <si>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</si>
  <si>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</si>
  <si>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</si>
  <si>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</si>
  <si>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</si>
  <si>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</si>
  <si>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</si>
  <si>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</si>
  <si>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</si>
  <si>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</si>
  <si>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</si>
  <si>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</si>
  <si>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</si>
  <si>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</si>
  <si>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</si>
  <si>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</si>
  <si>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</si>
  <si>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</si>
  <si>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</si>
  <si>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</si>
  <si>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</si>
  <si>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</si>
  <si>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</si>
  <si>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</si>
  <si>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</si>
  <si>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</si>
  <si>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</si>
  <si>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</si>
  <si>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</si>
  <si>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</si>
  <si>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</si>
  <si>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</si>
  <si>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</si>
  <si>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</si>
  <si>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</si>
  <si>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</si>
  <si>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</si>
  <si>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</si>
  <si>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</si>
  <si>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</si>
  <si>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</si>
  <si>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</si>
  <si>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</si>
  <si>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</si>
  <si>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</si>
  <si>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</si>
  <si>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</si>
  <si>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</si>
  <si>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</si>
  <si>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</si>
  <si>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</si>
  <si>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</si>
  <si>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</si>
  <si>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</si>
  <si>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</si>
  <si>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</si>
  <si>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</si>
  <si>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</si>
  <si>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</si>
  <si>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</si>
  <si>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</si>
  <si>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</si>
  <si>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</si>
  <si>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</si>
  <si>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</si>
  <si>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</si>
  <si>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</si>
  <si>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</si>
  <si>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</si>
  <si>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</si>
  <si>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</si>
  <si>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</si>
  <si>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</si>
  <si>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</si>
  <si>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</si>
  <si>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</si>
  <si>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</si>
  <si>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</si>
  <si>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</si>
  <si>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</si>
  <si>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</si>
  <si>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</si>
  <si>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</si>
  <si>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</si>
  <si>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</si>
  <si>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</si>
  <si>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</si>
  <si>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</si>
  <si>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</si>
  <si>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</si>
  <si>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</si>
  <si>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</si>
  <si>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</si>
  <si>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</si>
  <si>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</si>
  <si>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</si>
  <si>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</si>
  <si>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</si>
  <si>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</si>
  <si>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</si>
  <si>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</si>
  <si>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</si>
  <si>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</si>
  <si>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</si>
  <si>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</si>
  <si>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</si>
  <si>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</si>
  <si>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</si>
  <si>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</si>
  <si>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</si>
  <si>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</si>
  <si>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</si>
  <si>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</si>
  <si>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</si>
  <si>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</si>
  <si>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</si>
  <si>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</si>
  <si>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</si>
  <si>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</si>
  <si>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</si>
  <si>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</si>
  <si>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</si>
  <si>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</si>
  <si>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</si>
  <si>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</si>
  <si>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</si>
  <si>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</si>
  <si>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</si>
  <si>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</si>
  <si>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</si>
  <si>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</si>
  <si>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</si>
  <si>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</si>
  <si>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</si>
  <si>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</si>
  <si>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</si>
  <si>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</si>
  <si>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</si>
  <si>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</si>
  <si>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</si>
  <si>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</si>
  <si>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</si>
  <si>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</si>
  <si>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</si>
  <si>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</si>
  <si>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</si>
  <si>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</si>
  <si>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</si>
  <si>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</si>
  <si>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</si>
  <si>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</si>
  <si>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</si>
  <si>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</si>
  <si>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</si>
  <si>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</si>
  <si>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</si>
  <si>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</si>
  <si>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</si>
  <si>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</si>
  <si>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</si>
  <si>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</si>
  <si>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</si>
  <si>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</si>
  <si>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</si>
  <si>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</si>
  <si>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</si>
  <si>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</si>
  <si>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</si>
  <si>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</si>
  <si>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</si>
  <si>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</si>
  <si>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</si>
  <si>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</si>
  <si>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</si>
  <si>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</si>
  <si>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</si>
  <si>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</si>
  <si>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</si>
  <si>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</si>
  <si>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</si>
  <si>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</si>
  <si>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</si>
  <si>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</si>
  <si>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</si>
  <si>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</si>
  <si>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</si>
  <si>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</si>
  <si>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</si>
  <si>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</si>
  <si>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</si>
  <si>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</si>
  <si>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</si>
  <si>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</si>
  <si>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</si>
  <si>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</si>
  <si>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</si>
  <si>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</si>
  <si>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</si>
  <si>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</si>
  <si>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</si>
  <si>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</si>
  <si>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</si>
  <si>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</si>
  <si>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</si>
  <si>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</si>
  <si>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</si>
  <si>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</si>
  <si>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</si>
  <si>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</si>
  <si>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</si>
  <si>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</si>
  <si>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</si>
  <si>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</si>
  <si>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</si>
  <si>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</si>
  <si>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</si>
  <si>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</si>
  <si>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</si>
  <si>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</si>
  <si>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</si>
  <si>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</si>
  <si>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</si>
  <si>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</si>
  <si>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</si>
  <si>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</si>
  <si>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</si>
  <si>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</si>
  <si>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</si>
  <si>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</si>
  <si>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</si>
  <si>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</si>
  <si>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</si>
  <si>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</si>
  <si>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</si>
  <si>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</si>
  <si>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</si>
  <si>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</si>
  <si>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</si>
  <si>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</si>
  <si>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</si>
  <si>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</si>
  <si>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</si>
  <si>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</si>
  <si>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</si>
  <si>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</si>
  <si>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</si>
  <si>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</si>
  <si>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</si>
  <si>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</si>
  <si>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</si>
  <si>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</si>
  <si>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</si>
  <si>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</si>
  <si>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</si>
  <si>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</si>
  <si>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</si>
  <si>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</si>
  <si>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</si>
  <si>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</si>
  <si>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</si>
  <si>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</si>
  <si>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</si>
  <si>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</si>
  <si>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</si>
  <si>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</si>
  <si>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</si>
  <si>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</si>
  <si>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</si>
  <si>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</si>
  <si>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</si>
  <si>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</si>
  <si>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</si>
  <si>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</si>
  <si>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</si>
  <si>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</si>
  <si>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</si>
  <si>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</si>
  <si>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</si>
  <si>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</si>
  <si>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</si>
  <si>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</si>
  <si>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</si>
  <si>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</si>
  <si>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</si>
  <si>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</si>
  <si>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</si>
  <si>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</si>
  <si>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</si>
  <si>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</si>
  <si>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</si>
  <si>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</si>
  <si>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</si>
  <si>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</si>
  <si>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</si>
  <si>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</si>
  <si>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</si>
  <si>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</si>
  <si>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</si>
  <si>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</si>
  <si>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</si>
  <si>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</si>
  <si>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</si>
  <si>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</si>
  <si>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</si>
  <si>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</si>
  <si>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</si>
  <si>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</si>
  <si>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</si>
  <si>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</si>
  <si>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</si>
  <si>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</si>
  <si>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</si>
  <si>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</si>
  <si>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</si>
  <si>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</si>
  <si>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</si>
  <si>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</si>
  <si>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</si>
  <si>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</si>
  <si>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</si>
  <si>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</si>
  <si>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</si>
  <si>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</si>
  <si>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</si>
  <si>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</si>
  <si>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</si>
  <si>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</si>
  <si>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</si>
  <si>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</si>
  <si>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</si>
  <si>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</si>
  <si>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</si>
  <si>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</si>
  <si>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</si>
  <si>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</si>
  <si>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</si>
  <si>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</si>
  <si>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</si>
  <si>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</si>
  <si>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</si>
  <si>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</si>
  <si>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</si>
  <si>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</si>
  <si>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</si>
  <si>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</si>
  <si>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</si>
  <si>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</si>
  <si>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</si>
  <si>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</si>
  <si>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</si>
  <si>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</si>
  <si>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</si>
  <si>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</si>
  <si>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</si>
  <si>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</si>
  <si>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</si>
  <si>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</si>
  <si>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</si>
  <si>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</si>
  <si>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</si>
  <si>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</si>
  <si>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</si>
  <si>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</si>
  <si>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</si>
  <si>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</si>
  <si>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</si>
  <si>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</si>
  <si>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</si>
  <si>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</si>
  <si>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</si>
  <si>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</si>
  <si>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</si>
  <si>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</si>
  <si>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</si>
  <si>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</si>
  <si>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</si>
  <si>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</si>
  <si>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</si>
  <si>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</si>
  <si>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</si>
  <si>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</si>
  <si>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</si>
  <si>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</si>
  <si>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</si>
  <si>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</si>
  <si>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</si>
  <si>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</si>
  <si>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</si>
  <si>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</si>
  <si>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</si>
  <si>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</si>
  <si>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</si>
  <si>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</si>
  <si>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</si>
  <si>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</si>
  <si>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</si>
  <si>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</si>
  <si>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</si>
  <si>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</si>
  <si>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</si>
  <si>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</si>
  <si>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</si>
  <si>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</si>
  <si>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</si>
  <si>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</si>
  <si>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</si>
  <si>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</si>
  <si>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</si>
  <si>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</si>
  <si>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</si>
  <si>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</si>
  <si>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</si>
  <si>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</si>
  <si>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</si>
  <si>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</si>
  <si>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</si>
  <si>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</si>
  <si>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</si>
  <si>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</si>
  <si>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</si>
  <si>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</si>
  <si>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</si>
  <si>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</si>
  <si>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</si>
  <si>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</si>
  <si>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</si>
  <si>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</si>
  <si>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</si>
  <si>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</si>
  <si>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</si>
  <si>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</si>
  <si>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</si>
  <si>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</si>
  <si>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</si>
  <si>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</si>
  <si>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</si>
  <si>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</si>
  <si>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</si>
  <si>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</si>
  <si>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</si>
  <si>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</si>
  <si>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</si>
  <si>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</si>
  <si>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</si>
  <si>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</si>
  <si>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</si>
  <si>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</si>
  <si>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</si>
  <si>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</si>
  <si>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</si>
  <si>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</si>
  <si>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</si>
  <si>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</si>
  <si>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</si>
  <si>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</si>
  <si>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</si>
  <si>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</si>
  <si>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</si>
  <si>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</si>
  <si>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</si>
  <si>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</si>
  <si>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</si>
  <si>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</si>
  <si>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</si>
  <si>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</si>
  <si>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</si>
  <si>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</si>
  <si>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</si>
  <si>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</si>
  <si>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</si>
  <si>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</si>
  <si>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</si>
  <si>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</si>
  <si>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</si>
  <si>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</si>
  <si>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</si>
  <si>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</si>
  <si>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</si>
  <si>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</si>
  <si>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</si>
  <si>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</si>
  <si>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</si>
  <si>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</si>
  <si>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</si>
  <si>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</si>
  <si>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</si>
  <si>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</si>
  <si>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</si>
  <si>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</si>
  <si>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</si>
  <si>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</si>
  <si>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</si>
  <si>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</si>
  <si>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</si>
  <si>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</si>
  <si>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</si>
  <si>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</si>
  <si>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</si>
  <si>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</si>
  <si>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</si>
  <si>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</si>
  <si>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</si>
  <si>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</si>
  <si>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</si>
  <si>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</si>
  <si>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</si>
  <si>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</si>
  <si>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</si>
  <si>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</si>
  <si>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</si>
  <si>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</si>
  <si>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</si>
  <si>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</si>
  <si>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</si>
  <si>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</si>
  <si>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</si>
  <si>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</si>
  <si>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</si>
  <si>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</si>
  <si>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</si>
  <si>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</si>
  <si>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</si>
  <si>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</si>
  <si>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</si>
  <si>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</si>
  <si>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</si>
  <si>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</si>
  <si>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</si>
  <si>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</si>
  <si>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</si>
  <si>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</si>
  <si>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</si>
  <si>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</si>
  <si>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</si>
  <si>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</si>
  <si>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</si>
  <si>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</si>
  <si>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</si>
  <si>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</si>
  <si>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</si>
  <si>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</si>
  <si>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</si>
  <si>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</si>
  <si>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</si>
  <si>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</si>
  <si>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</si>
  <si>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</si>
  <si>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</si>
  <si>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</si>
  <si>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</si>
  <si>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</si>
  <si>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</si>
  <si>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</si>
  <si>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</si>
  <si>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</si>
  <si>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</si>
  <si>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</si>
  <si>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</si>
  <si>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</si>
  <si>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</si>
  <si>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</si>
  <si>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</si>
  <si>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</si>
  <si>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</si>
  <si>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</si>
  <si>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</si>
  <si>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</si>
  <si>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</si>
  <si>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</si>
  <si>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</si>
  <si>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</si>
  <si>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</si>
  <si>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</si>
  <si>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</si>
  <si>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</si>
  <si>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</si>
  <si>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</si>
  <si>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</si>
  <si>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</si>
  <si>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</si>
  <si>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</si>
  <si>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</si>
  <si>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</si>
  <si>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</si>
  <si>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</si>
  <si>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</si>
  <si>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</si>
  <si>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</si>
  <si>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</si>
  <si>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</si>
  <si>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</si>
  <si>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</si>
  <si>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</si>
  <si>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</si>
  <si>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</si>
  <si>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</si>
  <si>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</si>
  <si>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</si>
  <si>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</si>
  <si>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</si>
  <si>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</si>
  <si>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</si>
  <si>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</si>
  <si>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</si>
  <si>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</si>
  <si>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</si>
  <si>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</si>
  <si>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</si>
  <si>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</si>
  <si>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</si>
  <si>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</si>
  <si>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</si>
  <si>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</si>
  <si>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</si>
  <si>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</si>
  <si>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</si>
  <si>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</si>
  <si>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</si>
  <si>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</si>
  <si>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</si>
  <si>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</si>
  <si>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</si>
  <si>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</si>
  <si>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</si>
  <si>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</si>
  <si>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</si>
  <si>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</si>
  <si>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</si>
  <si>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</si>
  <si>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</si>
  <si>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</si>
  <si>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</si>
  <si>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</si>
  <si>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</si>
  <si>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</si>
  <si>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</si>
  <si>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</si>
  <si>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</si>
  <si>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</si>
  <si>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</si>
  <si>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</si>
  <si>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</si>
  <si>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</si>
  <si>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</si>
  <si>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</si>
  <si>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</si>
  <si>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</si>
  <si>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</si>
  <si>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</si>
  <si>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</si>
  <si>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</si>
  <si>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</si>
  <si>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</si>
  <si>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</si>
  <si>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</si>
  <si>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</si>
  <si>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</si>
  <si>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</si>
  <si>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</si>
  <si>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</si>
  <si>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</si>
  <si>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</si>
  <si>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</si>
  <si>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</si>
  <si>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</si>
  <si>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</si>
  <si>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</si>
  <si>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</si>
  <si>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</si>
  <si>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</si>
  <si>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</si>
  <si>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</si>
  <si>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</si>
  <si>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</si>
  <si>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</si>
  <si>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</si>
  <si>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</si>
  <si>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</si>
  <si>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</si>
  <si>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</si>
  <si>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</si>
  <si>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</si>
  <si>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</si>
  <si>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</si>
  <si>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</si>
  <si>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</si>
  <si>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</si>
  <si>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</si>
  <si>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</si>
  <si>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</si>
  <si>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</si>
  <si>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</si>
  <si>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</si>
  <si>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</si>
  <si>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</si>
  <si>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</si>
  <si>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</si>
  <si>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</si>
  <si>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</si>
  <si>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</si>
  <si>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</si>
  <si>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</si>
  <si>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</si>
  <si>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</si>
  <si>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</si>
  <si>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</si>
  <si>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</si>
  <si>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</si>
  <si>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</si>
  <si>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</si>
  <si>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</si>
  <si>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</si>
  <si>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</si>
  <si>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</si>
  <si>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</si>
  <si>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</si>
  <si>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</si>
  <si>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</si>
  <si>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</si>
  <si>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</si>
  <si>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</si>
  <si>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</si>
  <si>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</si>
  <si>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</si>
  <si>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</si>
  <si>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</si>
  <si>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</si>
  <si>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</si>
  <si>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</si>
  <si>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</si>
  <si>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</si>
  <si>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</si>
  <si>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</si>
  <si>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</si>
  <si>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</si>
  <si>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</si>
  <si>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</si>
  <si>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</si>
  <si>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</si>
  <si>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</si>
  <si>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</si>
  <si>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</si>
  <si>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</si>
  <si>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</si>
  <si>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</si>
  <si>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</si>
  <si>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</si>
  <si>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</si>
  <si>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</si>
  <si>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</si>
  <si>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</si>
  <si>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</si>
  <si>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</si>
  <si>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</si>
  <si>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</si>
  <si>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</si>
  <si>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</si>
  <si>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</si>
  <si>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</si>
  <si>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</si>
  <si>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</si>
  <si>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</si>
  <si>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100%</t>
  </si>
  <si>
    <t>https://www.anglia-live.com/Suppliers/SuppliersDocs.aspx?type=Conflict%20Minerals</t>
  </si>
  <si>
    <t>Claire Stevenson</t>
  </si>
  <si>
    <t>claire.stevenson@anglia.com</t>
  </si>
  <si>
    <t>Quality manager</t>
  </si>
  <si>
    <t>claire.stevenson@anglia,com</t>
  </si>
  <si>
    <t>01945 473518</t>
  </si>
  <si>
    <t>TAICOM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</si>
</sst>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2383881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1808306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432072</xdr:colOff>
      <xdr:row>3</xdr:row>
      <xdr:rowOff>101056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anglia-live.com/Suppliers/SuppliersDocs.aspx?type=Conflict%20Minerals"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claire.stevenson@anglia,com" TargetMode="External"/><Relationship Id="rId4" Type="http://schemas.openxmlformats.org/officeDocument/2006/relationships/hyperlink" Target="mailto:claire.stevenson@anglia.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
      <c r="A4" s="296"/>
      <c r="B4" s="30" t="s">
        <v>820</v>
      </c>
      <c r="C4" s="6"/>
      <c r="D4" s="177"/>
      <c r="E4" s="3"/>
      <c r="F4" s="6"/>
      <c r="G4" s="25"/>
    </row>
    <row r="5" spans="1:7" ht="13.2">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20.399999999999999">
      <c r="A13" s="296"/>
      <c r="B13" s="2">
        <v>1</v>
      </c>
      <c r="C13" s="27" t="s">
        <v>1057</v>
      </c>
      <c r="D13" s="28" t="s">
        <v>847</v>
      </c>
      <c r="E13" s="163" t="s">
        <v>824</v>
      </c>
      <c r="F13" s="163"/>
      <c r="G13" s="25"/>
    </row>
    <row r="14" spans="1:7" ht="30.6">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55" customHeight="1">
      <c r="A29" s="296"/>
      <c r="B29" s="309"/>
      <c r="C29" s="303"/>
      <c r="D29" s="306"/>
      <c r="E29" s="294"/>
      <c r="F29" s="165" t="s">
        <v>57</v>
      </c>
      <c r="G29" s="25"/>
    </row>
    <row r="30" spans="1:7" ht="62.5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5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12.2">
      <c r="A36" s="296"/>
      <c r="B36" s="310"/>
      <c r="C36" s="304"/>
      <c r="D36" s="307"/>
      <c r="E36" s="295"/>
      <c r="F36" s="166" t="s">
        <v>65</v>
      </c>
      <c r="G36" s="25"/>
    </row>
    <row r="37" spans="1:7" ht="102">
      <c r="A37" s="296"/>
      <c r="B37" s="141">
        <v>3.01</v>
      </c>
      <c r="C37" s="142" t="s">
        <v>66</v>
      </c>
      <c r="D37" s="28" t="s">
        <v>2203</v>
      </c>
      <c r="E37" s="167" t="s">
        <v>1294</v>
      </c>
      <c r="F37" s="168" t="s">
        <v>1396</v>
      </c>
      <c r="G37" s="25"/>
    </row>
    <row r="38" spans="1:7" ht="81.599999999999994">
      <c r="A38" s="296"/>
      <c r="B38" s="141">
        <v>3.02</v>
      </c>
      <c r="C38" s="142" t="s">
        <v>1326</v>
      </c>
      <c r="D38" s="28" t="s">
        <v>2204</v>
      </c>
      <c r="E38" s="167" t="s">
        <v>1341</v>
      </c>
      <c r="F38" s="168" t="s">
        <v>1397</v>
      </c>
      <c r="G38" s="25"/>
    </row>
    <row r="39" spans="1:7" ht="81.599999999999994">
      <c r="A39" s="296"/>
      <c r="B39" s="150">
        <v>4</v>
      </c>
      <c r="C39" s="149" t="s">
        <v>1492</v>
      </c>
      <c r="D39" s="28" t="s">
        <v>2205</v>
      </c>
      <c r="E39" s="27" t="s">
        <v>2151</v>
      </c>
      <c r="F39" s="27" t="s">
        <v>1493</v>
      </c>
      <c r="G39" s="25"/>
    </row>
    <row r="40" spans="1:7" ht="40.799999999999997">
      <c r="A40" s="296"/>
      <c r="B40" s="141">
        <v>4.01</v>
      </c>
      <c r="C40" s="149" t="s">
        <v>1492</v>
      </c>
      <c r="D40" s="28" t="s">
        <v>2207</v>
      </c>
      <c r="E40" s="27" t="s">
        <v>2163</v>
      </c>
      <c r="F40" s="27" t="s">
        <v>2167</v>
      </c>
      <c r="G40" s="25"/>
    </row>
    <row r="41" spans="1:7" ht="40.799999999999997">
      <c r="A41" s="296"/>
      <c r="B41" s="141" t="s">
        <v>2194</v>
      </c>
      <c r="C41" s="149" t="s">
        <v>1492</v>
      </c>
      <c r="D41" s="28" t="s">
        <v>2206</v>
      </c>
      <c r="E41" s="27" t="s">
        <v>2197</v>
      </c>
      <c r="F41" s="27" t="s">
        <v>2195</v>
      </c>
      <c r="G41" s="25"/>
    </row>
    <row r="42" spans="1:7" ht="40.799999999999997">
      <c r="A42" s="296"/>
      <c r="B42" s="141" t="s">
        <v>2228</v>
      </c>
      <c r="C42" s="149" t="s">
        <v>1492</v>
      </c>
      <c r="D42" s="28" t="s">
        <v>2233</v>
      </c>
      <c r="E42" s="27" t="s">
        <v>2196</v>
      </c>
      <c r="F42" s="27" t="s">
        <v>2229</v>
      </c>
      <c r="G42" s="25"/>
    </row>
    <row r="43" spans="1:7" ht="112.2">
      <c r="A43" s="296"/>
      <c r="B43" s="160">
        <v>4.0999999999999996</v>
      </c>
      <c r="C43" s="149" t="s">
        <v>2232</v>
      </c>
      <c r="D43" s="161">
        <v>42867</v>
      </c>
      <c r="E43" s="169" t="s">
        <v>2235</v>
      </c>
      <c r="F43" s="27" t="s">
        <v>2234</v>
      </c>
      <c r="G43" s="25"/>
    </row>
    <row r="44" spans="1:7" ht="71.400000000000006">
      <c r="A44" s="296"/>
      <c r="B44" s="160">
        <v>4.2</v>
      </c>
      <c r="C44" s="149" t="s">
        <v>2232</v>
      </c>
      <c r="D44" s="161">
        <v>42704</v>
      </c>
      <c r="E44" s="169" t="s">
        <v>2431</v>
      </c>
      <c r="F44" s="27" t="s">
        <v>2406</v>
      </c>
      <c r="G44" s="25"/>
    </row>
    <row r="45" spans="1:7" ht="132.6">
      <c r="A45" s="296"/>
      <c r="B45" s="202">
        <v>5</v>
      </c>
      <c r="C45" s="149" t="s">
        <v>2232</v>
      </c>
      <c r="D45" s="161">
        <v>42867</v>
      </c>
      <c r="E45" s="169" t="s">
        <v>12652</v>
      </c>
      <c r="F45" s="27" t="s">
        <v>12374</v>
      </c>
      <c r="G45" s="25"/>
    </row>
    <row r="46" spans="1:7" ht="30.6">
      <c r="A46" s="296"/>
      <c r="B46" s="160">
        <v>5.01</v>
      </c>
      <c r="C46" s="149" t="s">
        <v>2232</v>
      </c>
      <c r="D46" s="161">
        <v>42907</v>
      </c>
      <c r="E46" s="169" t="s">
        <v>15329</v>
      </c>
      <c r="F46" s="27" t="s">
        <v>12374</v>
      </c>
      <c r="G46" s="25"/>
    </row>
    <row r="47" spans="1:7" ht="61.2">
      <c r="A47" s="296"/>
      <c r="B47" s="160">
        <v>5.0999999999999996</v>
      </c>
      <c r="C47" s="149" t="s">
        <v>2232</v>
      </c>
      <c r="D47" s="161">
        <v>43070</v>
      </c>
      <c r="E47" s="169" t="s">
        <v>12862</v>
      </c>
      <c r="F47" s="27" t="s">
        <v>12863</v>
      </c>
      <c r="G47" s="25"/>
    </row>
    <row r="48" spans="1:7" ht="51">
      <c r="A48" s="296"/>
      <c r="B48" s="160">
        <v>5.1100000000000003</v>
      </c>
      <c r="C48" s="149" t="s">
        <v>13097</v>
      </c>
      <c r="D48" s="161">
        <v>43217</v>
      </c>
      <c r="E48" s="169" t="s">
        <v>13199</v>
      </c>
      <c r="F48" s="27" t="s">
        <v>13124</v>
      </c>
      <c r="G48" s="25"/>
    </row>
    <row r="49" spans="1:7" ht="51">
      <c r="A49" s="296"/>
      <c r="B49" s="160">
        <v>5.12</v>
      </c>
      <c r="C49" s="149" t="s">
        <v>13097</v>
      </c>
      <c r="D49" s="161">
        <v>43581</v>
      </c>
      <c r="E49" s="169" t="s">
        <v>13199</v>
      </c>
      <c r="F49" s="27" t="s">
        <v>13741</v>
      </c>
      <c r="G49" s="25"/>
    </row>
    <row r="50" spans="1:7" ht="71.400000000000006">
      <c r="A50" s="296"/>
      <c r="B50" s="202">
        <v>6</v>
      </c>
      <c r="C50" s="149" t="s">
        <v>13097</v>
      </c>
      <c r="D50" s="161">
        <v>43964</v>
      </c>
      <c r="E50" s="169" t="s">
        <v>13953</v>
      </c>
      <c r="F50" s="27" t="s">
        <v>13744</v>
      </c>
      <c r="G50" s="25"/>
    </row>
    <row r="51" spans="1:7" ht="40.799999999999997">
      <c r="A51" s="296"/>
      <c r="B51" s="160">
        <v>6.01</v>
      </c>
      <c r="C51" s="149" t="s">
        <v>13097</v>
      </c>
      <c r="D51" s="161">
        <v>43970</v>
      </c>
      <c r="E51" s="169" t="s">
        <v>15330</v>
      </c>
      <c r="F51" s="169" t="s">
        <v>13744</v>
      </c>
      <c r="G51" s="25"/>
    </row>
    <row r="52" spans="1:7" ht="40.799999999999997">
      <c r="A52" s="296"/>
      <c r="B52" s="160">
        <v>6.1</v>
      </c>
      <c r="C52" s="149" t="s">
        <v>13097</v>
      </c>
      <c r="D52" s="161">
        <v>44314</v>
      </c>
      <c r="E52" s="169" t="s">
        <v>15323</v>
      </c>
      <c r="F52" s="169" t="s">
        <v>14913</v>
      </c>
      <c r="G52" s="25"/>
    </row>
    <row r="53" spans="1:7" ht="40.799999999999997">
      <c r="A53" s="296"/>
      <c r="B53" s="160">
        <v>6.2</v>
      </c>
      <c r="C53" s="149" t="s">
        <v>13097</v>
      </c>
      <c r="D53" s="161">
        <v>44678</v>
      </c>
      <c r="E53" s="169" t="s">
        <v>15323</v>
      </c>
      <c r="F53" s="169" t="s">
        <v>15322</v>
      </c>
      <c r="G53" s="25"/>
    </row>
    <row r="54" spans="1:7" ht="40.799999999999997">
      <c r="A54" s="296"/>
      <c r="B54" s="160">
        <v>6.21</v>
      </c>
      <c r="C54" s="149" t="s">
        <v>13097</v>
      </c>
      <c r="D54" s="161">
        <v>44687</v>
      </c>
      <c r="E54" s="169" t="s">
        <v>15331</v>
      </c>
      <c r="F54" s="169" t="s">
        <v>15322</v>
      </c>
      <c r="G54" s="25"/>
    </row>
    <row r="55" spans="1:7" ht="40.799999999999997">
      <c r="A55" s="296"/>
      <c r="B55" s="160">
        <v>6.22</v>
      </c>
      <c r="C55" s="149" t="s">
        <v>13097</v>
      </c>
      <c r="D55" s="275">
        <v>44692</v>
      </c>
      <c r="E55" s="169" t="s">
        <v>15330</v>
      </c>
      <c r="F55" s="169" t="s">
        <v>15322</v>
      </c>
      <c r="G55" s="25"/>
    </row>
    <row r="56" spans="1:7" ht="51">
      <c r="A56" s="296"/>
      <c r="B56" s="202">
        <v>6.3</v>
      </c>
      <c r="C56" s="149" t="s">
        <v>13097</v>
      </c>
      <c r="D56" s="275">
        <v>45051</v>
      </c>
      <c r="E56" s="169" t="s">
        <v>15590</v>
      </c>
      <c r="F56" s="169" t="s">
        <v>15371</v>
      </c>
      <c r="G56" s="25"/>
    </row>
    <row r="57" spans="1:7" ht="40.799999999999997">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549999999999997" customHeight="1">
      <c r="A59" s="296"/>
      <c r="B59" s="202">
        <v>6.5</v>
      </c>
      <c r="C59" s="149" t="s">
        <v>13097</v>
      </c>
      <c r="D59" s="275">
        <v>45772</v>
      </c>
      <c r="E59" s="169" t="s">
        <v>15669</v>
      </c>
      <c r="F59" s="169" t="s">
        <v>15720</v>
      </c>
      <c r="G59" s="25"/>
    </row>
    <row r="60" spans="1:7" ht="13.2" thickBot="1">
      <c r="A60" s="297"/>
      <c r="B60" s="298" t="str">
        <f ca="1">OFFSET(L!$C$1,MATCH("General"&amp;"Cpy",L!$A:$A,0)-1,SL,,)</f>
        <v>© 2025 Responsible Minerals Initiative. All rights reserved.</v>
      </c>
      <c r="C60" s="298"/>
      <c r="D60" s="298"/>
      <c r="E60" s="298"/>
      <c r="F60" s="298"/>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11541D2-3D5C-4C17-A49E-07D6BCE4484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4A4B01E-B6AE-4370-B7C3-B00EBEF1337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49" sqref="G4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15824</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15819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15822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45883</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15817</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15817</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15818</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
      </c>
    </row>
    <row r="103" spans="2:7" ht="15" hidden="1">
      <c r="B103" s="236" t="s">
        <v>2435</v>
      </c>
      <c r="D103" s="282" t="str">
        <f>IF(AND(OR($D$28="Yes",$D$28=""),OR($D$34="Yes",$D$34="")),"No","")</f>
        <v>No</v>
      </c>
      <c r="E103" s="282" t="str">
        <f>IF(AND(OR($D$27="Yes",$D$27=""),OR($D$33="Yes",$D$33="")),"Greater than 90%","")</f>
        <v>Greater than 90%</v>
      </c>
      <c r="G103" s="282" t="str">
        <f>IF(OR($D$29="Yes",$D$29=""),"No","")</f>
        <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3428FC99-71F0-4F9E-B8E0-5B6715054D3D}"/>
    <hyperlink ref="D16" r:id="rId4" xr:uid="{CF0E5015-1B27-45A4-89FD-A809FCE98D92}"/>
    <hyperlink ref="D20" r:id="rId5" xr:uid="{33E16538-C373-4051-B383-DF8AAE7D9AF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3" sqref="C13"/>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t="s">
        <v>766</v>
      </c>
      <c r="B5" s="182" t="str">
        <f ca="1">IF(LEN(A5)=0,"",INDEX('Smelter Look-up'!$A:$A,MATCH($A5,'Smelter Look-up'!$E:$E,0)))</f>
        <v>Tin</v>
      </c>
      <c r="C5" s="186" t="str">
        <f ca="1">IF(LEN(A5)=0,"",INDEX('Smelter Look-up'!$C:$C,MATCH($A5,'Smelter Look-up'!$E:$E,0)))</f>
        <v>Tin Smelting Branch of Yunnan Tin Co., Ltd.</v>
      </c>
      <c r="D5" s="230"/>
      <c r="E5" s="182" t="str">
        <f ca="1">IF(ISERROR($V5),"",OFFSET('Smelter Look-up'!$D$4,$V5-4,0)&amp;"")</f>
        <v>CHINA</v>
      </c>
      <c r="F5" s="182" t="str">
        <f ca="1">IF(ISERROR($V5),"",OFFSET('Smelter Look-up'!$E$4,$V5-4,0))</f>
        <v>CID002180</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Tin Smelting Branch of Yunnan Tin Co., Ltd.</v>
      </c>
      <c r="S5" s="181" t="str">
        <f ca="1">IF(B5="","",IF(ISERROR(MATCH($E5,CL,0)),"Unknown",INDIRECT("'C'!$A$"&amp;MATCH($E5,CL,0)+1)))</f>
        <v>CN</v>
      </c>
      <c r="T5" s="181" t="str">
        <f ca="1">IF(B5="","",IF(ISERROR(MATCH($J5,SorP!$B$1:$B$6226,0)),"",INDIRECT("'SorP'!$A$"&amp;MATCH($S5&amp;$J5,SorP!C:C,0))))</f>
        <v>CN-YN</v>
      </c>
      <c r="U5" s="201"/>
      <c r="V5" s="226">
        <f ca="1">IF(C5="",NA(),IF(OR(C5="Smelter not listed",C5="Smelter not yet identified"),MATCH($B5&amp;$D5,'Smelter Look-up'!$J:$J,0),MATCH($B5&amp;$C5,'Smelter Look-up'!$J:$J,0)))</f>
        <v>524</v>
      </c>
      <c r="X5" s="227">
        <f t="shared" ref="X5" ca="1" si="0">IF(AND(C5="Smelter not listed",OR(LEN(D5)=0,LEN(E5)=0)),1,0)</f>
        <v>0</v>
      </c>
      <c r="AB5" s="228" t="str">
        <f t="shared" ref="AB5" ca="1" si="1">B5&amp;C5</f>
        <v>TinTin Smelting Branch of Yunnan Tin Co., Ltd.</v>
      </c>
    </row>
    <row r="6" spans="1:34" s="227" customFormat="1" ht="19.95" customHeight="1">
      <c r="A6" s="262" t="s">
        <v>686</v>
      </c>
      <c r="B6" s="182" t="str">
        <f ca="1">IF(LEN(A6)=0,"",INDEX('Smelter Look-up'!$A:$A,MATCH($A6,'Smelter Look-up'!$E:$E,0)))</f>
        <v>Gold</v>
      </c>
      <c r="C6" s="186" t="str">
        <f ca="1">IF(LEN(A6)=0,"",INDEX('Smelter Look-up'!$C:$C,MATCH($A6,'Smelter Look-up'!$E:$E,0)))</f>
        <v>Metalor Technologies (Hong Kong) Ltd.</v>
      </c>
      <c r="D6" s="230"/>
      <c r="E6" s="182" t="str">
        <f ca="1">IF(ISERROR($V6),"",OFFSET('Smelter Look-up'!$D$4,$V6-4,0)&amp;"")</f>
        <v>CHINA</v>
      </c>
      <c r="F6" s="182" t="str">
        <f ca="1">IF(ISERROR($V6),"",OFFSET('Smelter Look-up'!$E$4,$V6-4,0))</f>
        <v>CID001149</v>
      </c>
      <c r="G6" s="182" t="str">
        <f ca="1">IF(C6=$X$4,IF(ISERROR($V6),"Enter smelter details","RMI"),IF(ISERROR($V6),"",OFFSET('Smelter Look-up'!$F$4,$V6-4,0)))</f>
        <v>RMI</v>
      </c>
      <c r="H6" s="183">
        <f ca="1">IF(ISERROR($V6),"",OFFSET('Smelter Look-up'!$G$4,$V6-4,0))</f>
        <v>0</v>
      </c>
      <c r="I6" s="184" t="str">
        <f ca="1">IF(ISERROR($V6),"",OFFSET('Smelter Look-up'!$H$4,$V6-4,0))</f>
        <v>Kwai Chung</v>
      </c>
      <c r="J6" s="184" t="str">
        <f ca="1">IF(ISERROR($V6),"",OFFSET('Smelter Look-up'!$I$4,$V6-4,0))</f>
        <v>Hong Kong SAR</v>
      </c>
      <c r="K6" s="224"/>
      <c r="L6" s="224"/>
      <c r="M6" s="224"/>
      <c r="N6" s="224"/>
      <c r="O6" s="224"/>
      <c r="P6" s="185"/>
      <c r="Q6" s="225"/>
      <c r="R6" s="182" t="str">
        <f ca="1">IF(ISERROR($V6),"",OFFSET('Smelter Look-up'!$C$4,$V6-4,0)&amp;"")</f>
        <v>Metalor Technologies (Hong Kong) Ltd.</v>
      </c>
      <c r="S6" s="181" t="str">
        <f t="shared" ref="S6:S37" ca="1" si="2">IF(B6="","",IF(ISERROR(MATCH($E6,CL,0)),"Unknown",INDIRECT("'C'!$A$"&amp;MATCH($E6,CL,0)+1)))</f>
        <v>CN</v>
      </c>
      <c r="T6" s="181" t="str">
        <f ca="1">IF(B6="","",IF(ISERROR(MATCH($J6,SorP!$B$1:$B$6226,0)),"",INDIRECT("'SorP'!$A$"&amp;MATCH($S6&amp;$J6,SorP!C:C,0))))</f>
        <v>CN-HK</v>
      </c>
      <c r="U6" s="201"/>
      <c r="V6" s="226">
        <f ca="1">IF(C6="",NA(),IF(OR(C6="Smelter not listed",C6="Smelter not yet identified"),MATCH($B6&amp;$D6,'Smelter Look-up'!$J:$J,0),MATCH($B6&amp;$C6,'Smelter Look-up'!$J:$J,0)))</f>
        <v>178</v>
      </c>
      <c r="X6" s="227">
        <f t="shared" ref="X6:X37" ca="1" si="3">IF(AND(C6="Smelter not listed",OR(LEN(D6)=0,LEN(E6)=0)),1,0)</f>
        <v>0</v>
      </c>
      <c r="AB6" s="228" t="str">
        <f t="shared" ref="AB6:AB37" ca="1" si="4">B6&amp;C6</f>
        <v>GoldMetalor Technologies (Hong Kong) Ltd.</v>
      </c>
    </row>
    <row r="7" spans="1:34" s="227" customFormat="1" ht="19.95" customHeight="1">
      <c r="A7" s="262" t="s">
        <v>709</v>
      </c>
      <c r="B7" s="182" t="str">
        <f ca="1">IF(LEN(A7)=0,"",INDEX('Smelter Look-up'!$A:$A,MATCH($A7,'Smelter Look-up'!$E:$E,0)))</f>
        <v>Gold</v>
      </c>
      <c r="C7" s="186" t="str">
        <f ca="1">IF(LEN(A7)=0,"",INDEX('Smelter Look-up'!$C:$C,MATCH($A7,'Smelter Look-up'!$E:$E,0)))</f>
        <v>Shandong Zhaojin Gold &amp; Silver Refinery Co., Ltd.</v>
      </c>
      <c r="D7" s="230"/>
      <c r="E7" s="182" t="str">
        <f ca="1">IF(ISERROR($V7),"",OFFSET('Smelter Look-up'!$D$4,$V7-4,0)&amp;"")</f>
        <v>CHINA</v>
      </c>
      <c r="F7" s="182" t="str">
        <f ca="1">IF(ISERROR($V7),"",OFFSET('Smelter Look-up'!$E$4,$V7-4,0))</f>
        <v>CID001622</v>
      </c>
      <c r="G7" s="182" t="str">
        <f ca="1">IF(C7=$X$4,IF(ISERROR($V7),"Enter smelter details","RMI"),IF(ISERROR($V7),"",OFFSET('Smelter Look-up'!$F$4,$V7-4,0)))</f>
        <v>RMI</v>
      </c>
      <c r="H7" s="183">
        <f ca="1">IF(ISERROR($V7),"",OFFSET('Smelter Look-up'!$G$4,$V7-4,0))</f>
        <v>0</v>
      </c>
      <c r="I7" s="184" t="str">
        <f ca="1">IF(ISERROR($V7),"",OFFSET('Smelter Look-up'!$H$4,$V7-4,0))</f>
        <v>Zhaoyuan</v>
      </c>
      <c r="J7" s="184" t="str">
        <f ca="1">IF(ISERROR($V7),"",OFFSET('Smelter Look-up'!$I$4,$V7-4,0))</f>
        <v>Shandong Sheng</v>
      </c>
      <c r="K7" s="224"/>
      <c r="L7" s="224"/>
      <c r="M7" s="224"/>
      <c r="N7" s="224"/>
      <c r="O7" s="224"/>
      <c r="P7" s="185"/>
      <c r="Q7" s="225"/>
      <c r="R7" s="182" t="str">
        <f ca="1">IF(ISERROR($V7),"",OFFSET('Smelter Look-up'!$C$4,$V7-4,0)&amp;"")</f>
        <v>Shandong Zhaojin Gold &amp; Silver Refinery Co., Ltd.</v>
      </c>
      <c r="S7" s="181" t="str">
        <f t="shared" ca="1" si="2"/>
        <v>CN</v>
      </c>
      <c r="T7" s="181" t="str">
        <f ca="1">IF(B7="","",IF(ISERROR(MATCH($J7,SorP!$B$1:$B$6226,0)),"",INDIRECT("'SorP'!$A$"&amp;MATCH($S7&amp;$J7,SorP!C:C,0))))</f>
        <v>CN-SD</v>
      </c>
      <c r="U7" s="201"/>
      <c r="V7" s="226">
        <f ca="1">IF(C7="",NA(),IF(OR(C7="Smelter not listed",C7="Smelter not yet identified"),MATCH($B7&amp;$D7,'Smelter Look-up'!$J:$J,0),MATCH($B7&amp;$C7,'Smelter Look-up'!$J:$J,0)))</f>
        <v>254</v>
      </c>
      <c r="X7" s="227">
        <f t="shared" ca="1" si="3"/>
        <v>0</v>
      </c>
      <c r="AB7" s="228" t="str">
        <f t="shared" ca="1" si="4"/>
        <v>GoldShandong Zhaojin Gold &amp; Silver Refinery Co., Ltd.</v>
      </c>
    </row>
    <row r="8" spans="1:34" s="227" customFormat="1" ht="19.95" customHeight="1">
      <c r="A8" s="262" t="s">
        <v>752</v>
      </c>
      <c r="B8" s="182" t="str">
        <f ca="1">IF(LEN(A8)=0,"",INDEX('Smelter Look-up'!$A:$A,MATCH($A8,'Smelter Look-up'!$E:$E,0)))</f>
        <v>Tin</v>
      </c>
      <c r="C8" s="186" t="str">
        <f ca="1">IF(LEN(A8)=0,"",INDEX('Smelter Look-up'!$C:$C,MATCH($A8,'Smelter Look-up'!$E:$E,0)))</f>
        <v>Malaysia Smelting Corporation (MSC)</v>
      </c>
      <c r="D8" s="230"/>
      <c r="E8" s="182" t="str">
        <f ca="1">IF(ISERROR($V8),"",OFFSET('Smelter Look-up'!$D$4,$V8-4,0)&amp;"")</f>
        <v>MALAYSIA</v>
      </c>
      <c r="F8" s="182" t="str">
        <f ca="1">IF(ISERROR($V8),"",OFFSET('Smelter Look-up'!$E$4,$V8-4,0))</f>
        <v>CID001105</v>
      </c>
      <c r="G8" s="182" t="str">
        <f ca="1">IF(C8=$X$4,IF(ISERROR($V8),"Enter smelter details","RMI"),IF(ISERROR($V8),"",OFFSET('Smelter Look-up'!$F$4,$V8-4,0)))</f>
        <v>RMI</v>
      </c>
      <c r="H8" s="183">
        <f ca="1">IF(ISERROR($V8),"",OFFSET('Smelter Look-up'!$G$4,$V8-4,0))</f>
        <v>0</v>
      </c>
      <c r="I8" s="184" t="str">
        <f ca="1">IF(ISERROR($V8),"",OFFSET('Smelter Look-up'!$H$4,$V8-4,0))</f>
        <v>Butterworth</v>
      </c>
      <c r="J8" s="184" t="str">
        <f ca="1">IF(ISERROR($V8),"",OFFSET('Smelter Look-up'!$I$4,$V8-4,0))</f>
        <v>Pulau Pinang</v>
      </c>
      <c r="K8" s="224"/>
      <c r="L8" s="224"/>
      <c r="M8" s="224"/>
      <c r="N8" s="224"/>
      <c r="O8" s="224"/>
      <c r="P8" s="185"/>
      <c r="Q8" s="225"/>
      <c r="R8" s="182" t="str">
        <f ca="1">IF(ISERROR($V8),"",OFFSET('Smelter Look-up'!$C$4,$V8-4,0)&amp;"")</f>
        <v>Malaysia Smelting Corporation (MSC)</v>
      </c>
      <c r="S8" s="181" t="str">
        <f t="shared" ca="1" si="2"/>
        <v>MY</v>
      </c>
      <c r="T8" s="181" t="str">
        <f ca="1">IF(B8="","",IF(ISERROR(MATCH($J8,SorP!$B$1:$B$6226,0)),"",INDIRECT("'SorP'!$A$"&amp;MATCH($S8&amp;$J8,SorP!C:C,0))))</f>
        <v>MY-07</v>
      </c>
      <c r="U8" s="201"/>
      <c r="V8" s="226">
        <f ca="1">IF(C8="",NA(),IF(OR(C8="Smelter not listed",C8="Smelter not yet identified"),MATCH($B8&amp;$D8,'Smelter Look-up'!$J:$J,0),MATCH($B8&amp;$C8,'Smelter Look-up'!$J:$J,0)))</f>
        <v>468</v>
      </c>
      <c r="X8" s="227">
        <f t="shared" ca="1" si="3"/>
        <v>0</v>
      </c>
      <c r="AB8" s="228" t="str">
        <f t="shared" ca="1" si="4"/>
        <v>TinMalaysia Smelting Corporation (MSC)</v>
      </c>
    </row>
    <row r="9" spans="1:34" s="227" customFormat="1" ht="19.95" customHeight="1">
      <c r="A9" s="262" t="s">
        <v>660</v>
      </c>
      <c r="B9" s="182" t="str">
        <f ca="1">IF(LEN(A9)=0,"",INDEX('Smelter Look-up'!$A:$A,MATCH($A9,'Smelter Look-up'!$E:$E,0)))</f>
        <v>Gold</v>
      </c>
      <c r="C9" s="186" t="str">
        <f ca="1">IF(LEN(A9)=0,"",INDEX('Smelter Look-up'!$C:$C,MATCH($A9,'Smelter Look-up'!$E:$E,0)))</f>
        <v>Heraeus Metals Hong Kong Ltd.</v>
      </c>
      <c r="D9" s="230"/>
      <c r="E9" s="182" t="str">
        <f ca="1">IF(ISERROR($V9),"",OFFSET('Smelter Look-up'!$D$4,$V9-4,0)&amp;"")</f>
        <v>CHINA</v>
      </c>
      <c r="F9" s="182" t="str">
        <f ca="1">IF(ISERROR($V9),"",OFFSET('Smelter Look-up'!$E$4,$V9-4,0))</f>
        <v>CID000707</v>
      </c>
      <c r="G9" s="182" t="str">
        <f ca="1">IF(C9=$X$4,IF(ISERROR($V9),"Enter smelter details","RMI"),IF(ISERROR($V9),"",OFFSET('Smelter Look-up'!$F$4,$V9-4,0)))</f>
        <v>RMI</v>
      </c>
      <c r="H9" s="183">
        <f ca="1">IF(ISERROR($V9),"",OFFSET('Smelter Look-up'!$G$4,$V9-4,0))</f>
        <v>0</v>
      </c>
      <c r="I9" s="184" t="str">
        <f ca="1">IF(ISERROR($V9),"",OFFSET('Smelter Look-up'!$H$4,$V9-4,0))</f>
        <v>Fanling</v>
      </c>
      <c r="J9" s="184" t="str">
        <f ca="1">IF(ISERROR($V9),"",OFFSET('Smelter Look-up'!$I$4,$V9-4,0))</f>
        <v>Hong Kong SAR</v>
      </c>
      <c r="K9" s="224"/>
      <c r="L9" s="224"/>
      <c r="M9" s="224"/>
      <c r="N9" s="224"/>
      <c r="O9" s="224"/>
      <c r="P9" s="185"/>
      <c r="Q9" s="225"/>
      <c r="R9" s="182" t="str">
        <f ca="1">IF(ISERROR($V9),"",OFFSET('Smelter Look-up'!$C$4,$V9-4,0)&amp;"")</f>
        <v>Heraeus Metals Hong Kong Ltd.</v>
      </c>
      <c r="S9" s="181" t="str">
        <f t="shared" ca="1" si="2"/>
        <v>CN</v>
      </c>
      <c r="T9" s="181" t="str">
        <f ca="1">IF(B9="","",IF(ISERROR(MATCH($J9,SorP!$B$1:$B$6226,0)),"",INDIRECT("'SorP'!$A$"&amp;MATCH($S9&amp;$J9,SorP!C:C,0))))</f>
        <v>CN-HK</v>
      </c>
      <c r="U9" s="201"/>
      <c r="V9" s="226">
        <f ca="1">IF(C9="",NA(),IF(OR(C9="Smelter not listed",C9="Smelter not yet identified"),MATCH($B9&amp;$D9,'Smelter Look-up'!$J:$J,0),MATCH($B9&amp;$C9,'Smelter Look-up'!$J:$J,0)))</f>
        <v>110</v>
      </c>
      <c r="X9" s="227">
        <f t="shared" ca="1" si="3"/>
        <v>0</v>
      </c>
      <c r="AB9" s="228" t="str">
        <f t="shared" ca="1" si="4"/>
        <v>GoldHeraeus Metals Hong Kong Ltd.</v>
      </c>
    </row>
    <row r="10" spans="1:34" s="227" customFormat="1" ht="19.95" customHeight="1">
      <c r="A10" s="262" t="s">
        <v>765</v>
      </c>
      <c r="B10" s="182" t="str">
        <f ca="1">IF(LEN(A10)=0,"",INDEX('Smelter Look-up'!$A:$A,MATCH($A10,'Smelter Look-up'!$E:$E,0)))</f>
        <v>Tin</v>
      </c>
      <c r="C10" s="186" t="str">
        <f ca="1">IF(LEN(A10)=0,"",INDEX('Smelter Look-up'!$C:$C,MATCH($A10,'Smelter Look-up'!$E:$E,0)))</f>
        <v>Yunnan Chengfeng Non-ferrous Metals Co., Ltd.</v>
      </c>
      <c r="D10" s="230"/>
      <c r="E10" s="182" t="str">
        <f ca="1">IF(ISERROR($V10),"",OFFSET('Smelter Look-up'!$D$4,$V10-4,0)&amp;"")</f>
        <v>CHINA</v>
      </c>
      <c r="F10" s="182" t="str">
        <f ca="1">IF(ISERROR($V10),"",OFFSET('Smelter Look-up'!$E$4,$V10-4,0))</f>
        <v>CID002158</v>
      </c>
      <c r="G10" s="182" t="str">
        <f ca="1">IF(C10=$X$4,IF(ISERROR($V10),"Enter smelter details","RMI"),IF(ISERROR($V10),"",OFFSET('Smelter Look-up'!$F$4,$V10-4,0)))</f>
        <v>RMI</v>
      </c>
      <c r="H10" s="183">
        <f ca="1">IF(ISERROR($V10),"",OFFSET('Smelter Look-up'!$G$4,$V10-4,0))</f>
        <v>0</v>
      </c>
      <c r="I10" s="184" t="str">
        <f ca="1">IF(ISERROR($V10),"",OFFSET('Smelter Look-up'!$H$4,$V10-4,0))</f>
        <v>Gejiu</v>
      </c>
      <c r="J10" s="184" t="str">
        <f ca="1">IF(ISERROR($V10),"",OFFSET('Smelter Look-up'!$I$4,$V10-4,0))</f>
        <v>Yunnan Sheng</v>
      </c>
      <c r="K10" s="224"/>
      <c r="L10" s="224"/>
      <c r="M10" s="224"/>
      <c r="N10" s="224"/>
      <c r="O10" s="224"/>
      <c r="P10" s="185"/>
      <c r="Q10" s="225"/>
      <c r="R10" s="182" t="str">
        <f ca="1">IF(ISERROR($V10),"",OFFSET('Smelter Look-up'!$C$4,$V10-4,0)&amp;"")</f>
        <v>Yunnan Chengfeng Non-ferrous Metals Co., Ltd.</v>
      </c>
      <c r="S10" s="181" t="str">
        <f t="shared" ca="1" si="2"/>
        <v>CN</v>
      </c>
      <c r="T10" s="181" t="str">
        <f ca="1">IF(B10="","",IF(ISERROR(MATCH($J10,SorP!$B$1:$B$6226,0)),"",INDIRECT("'SorP'!$A$"&amp;MATCH($S10&amp;$J10,SorP!C:C,0))))</f>
        <v>CN-YN</v>
      </c>
      <c r="U10" s="201"/>
      <c r="V10" s="226">
        <f ca="1">IF(C10="",NA(),IF(OR(C10="Smelter not listed",C10="Smelter not yet identified"),MATCH($B10&amp;$D10,'Smelter Look-up'!$J:$J,0),MATCH($B10&amp;$C10,'Smelter Look-up'!$J:$J,0)))</f>
        <v>539</v>
      </c>
      <c r="X10" s="227">
        <f t="shared" ca="1" si="3"/>
        <v>0</v>
      </c>
      <c r="AB10" s="228" t="str">
        <f t="shared" ca="1" si="4"/>
        <v>TinYunnan Chengfeng Non-ferrous Metals Co., Ltd.</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44CE501-E6AA-4B4C-B66D-EBE6EF2688F3}"/>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TAICOM</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Claire Stevenson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claire.stevenson@anglia.com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01945 473518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Claire Stevenson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claire.stevenson@anglia,com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45883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https://www.anglia-live.com/Suppliers/SuppliersDocs.aspx?type=Conflict%20Minerals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27" sqref="B27"/>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Steve Arnold</cp:lastModifiedBy>
  <cp:lastPrinted>2015-04-21T20:47:43Z</cp:lastPrinted>
  <dcterms:created xsi:type="dcterms:W3CDTF">2010-06-21T21:00:23Z</dcterms:created>
  <dcterms:modified xsi:type="dcterms:W3CDTF">2025-08-14T08:28:06Z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